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8505" windowHeight="4335" activeTab="0"/>
  </bookViews>
  <sheets>
    <sheet name="2014年重点学科重点实验室" sheetId="1" r:id="rId1"/>
    <sheet name="2014年提升综合实力中央专项资金" sheetId="2" r:id="rId2"/>
  </sheets>
  <definedNames>
    <definedName name="_xlnm._FilterDatabase" localSheetId="1" hidden="1">'2014年提升综合实力中央专项资金'!$A$2:$I$56</definedName>
  </definedNames>
  <calcPr fullCalcOnLoad="1"/>
</workbook>
</file>

<file path=xl/comments2.xml><?xml version="1.0" encoding="utf-8"?>
<comments xmlns="http://schemas.openxmlformats.org/spreadsheetml/2006/main">
  <authors>
    <author>hp</author>
  </authors>
  <commentList>
    <comment ref="H42" authorId="0">
      <text>
        <r>
          <rPr>
            <b/>
            <sz val="9"/>
            <rFont val="宋体"/>
            <family val="0"/>
          </rPr>
          <t>hp:</t>
        </r>
        <r>
          <rPr>
            <sz val="9"/>
            <rFont val="宋体"/>
            <family val="0"/>
          </rPr>
          <t xml:space="preserve">
该合同重力仪于2016.6.15日前交货，分批验收，分批支付。
</t>
        </r>
      </text>
    </comment>
    <comment ref="I50" authorId="0">
      <text>
        <r>
          <rPr>
            <b/>
            <sz val="9"/>
            <rFont val="宋体"/>
            <family val="0"/>
          </rPr>
          <t>hp:</t>
        </r>
        <r>
          <rPr>
            <sz val="9"/>
            <rFont val="宋体"/>
            <family val="0"/>
          </rPr>
          <t xml:space="preserve">
2015年9月1日整改合格</t>
        </r>
      </text>
    </comment>
    <comment ref="I10" authorId="0">
      <text>
        <r>
          <rPr>
            <b/>
            <sz val="9"/>
            <rFont val="宋体"/>
            <family val="0"/>
          </rPr>
          <t>hp:</t>
        </r>
        <r>
          <rPr>
            <sz val="9"/>
            <rFont val="宋体"/>
            <family val="0"/>
          </rPr>
          <t xml:space="preserve">
小型气象站已安装到各监测点，运行正常。整体验收合格时间2015.09.23</t>
        </r>
      </text>
    </comment>
  </commentList>
</comments>
</file>

<file path=xl/sharedStrings.xml><?xml version="1.0" encoding="utf-8"?>
<sst xmlns="http://schemas.openxmlformats.org/spreadsheetml/2006/main" count="368" uniqueCount="265">
  <si>
    <t>项目（单位）</t>
  </si>
  <si>
    <t>分包内容</t>
  </si>
  <si>
    <t>采购方式</t>
  </si>
  <si>
    <t>采购价(元)</t>
  </si>
  <si>
    <t>供货单位</t>
  </si>
  <si>
    <t>合同编号</t>
  </si>
  <si>
    <t>合同签订</t>
  </si>
  <si>
    <t>交货日期</t>
  </si>
  <si>
    <t>验收日期</t>
  </si>
  <si>
    <t xml:space="preserve"> </t>
  </si>
  <si>
    <t>2014年支持青海大学提升综合实力中央专项资金</t>
  </si>
  <si>
    <t>2014年高校重点学科、重点实验室专项资金</t>
  </si>
  <si>
    <t>计算机科学与技术特色专业200万元</t>
  </si>
  <si>
    <t>动物医学重点学科150万元</t>
  </si>
  <si>
    <t>新能源光伏产业发展研究院重点实验室100万元</t>
  </si>
  <si>
    <t>地质资源与地质工程重点实验室150万元</t>
  </si>
  <si>
    <t>教学基础条件和实验室综合改造338万元</t>
  </si>
  <si>
    <t>动物医学重点学科150万元</t>
  </si>
  <si>
    <t>地质资源与地质工程重点实验室150万元</t>
  </si>
  <si>
    <t>土木工程重点实验室160万元</t>
  </si>
  <si>
    <t>高原医学重点实验室50万元</t>
  </si>
  <si>
    <t>中医药学重点实验室100万元</t>
  </si>
  <si>
    <t>合计</t>
  </si>
  <si>
    <t>额度</t>
  </si>
  <si>
    <t>资金</t>
  </si>
  <si>
    <t>资金</t>
  </si>
  <si>
    <t>金额</t>
  </si>
  <si>
    <t>结余</t>
  </si>
  <si>
    <t>李钊年</t>
  </si>
  <si>
    <t>杜德志</t>
  </si>
  <si>
    <t>刘书杰</t>
  </si>
  <si>
    <t>汤  峰</t>
  </si>
  <si>
    <t>李先加</t>
  </si>
  <si>
    <t>崔  森</t>
  </si>
  <si>
    <t>文绍敦</t>
  </si>
  <si>
    <t>陈柏昆</t>
  </si>
  <si>
    <t>王晓英</t>
  </si>
  <si>
    <t>张发廷</t>
  </si>
  <si>
    <t>杨亚平</t>
  </si>
  <si>
    <t>白英卿</t>
  </si>
  <si>
    <t>金培鹏</t>
  </si>
  <si>
    <t>颜  明</t>
  </si>
  <si>
    <t>李林贤</t>
  </si>
  <si>
    <t>陈  伟</t>
  </si>
  <si>
    <t>郭翀琦</t>
  </si>
  <si>
    <t xml:space="preserve">项目负责人
</t>
  </si>
  <si>
    <t>作物遗传育种</t>
  </si>
  <si>
    <t>三江源生态环境与草地畜牧业</t>
  </si>
  <si>
    <t>高原医学</t>
  </si>
  <si>
    <t>藏医药学继承与创新</t>
  </si>
  <si>
    <t>临床医学博士点</t>
  </si>
  <si>
    <t>中医学博士点</t>
  </si>
  <si>
    <t>土木工程硕士点</t>
  </si>
  <si>
    <t>计算机科学与技术硕士点</t>
  </si>
  <si>
    <t>基础课实验教学平台</t>
  </si>
  <si>
    <t>先进制造综合实验教学中心</t>
  </si>
  <si>
    <t>基础力学实验教学中心</t>
  </si>
  <si>
    <t>经济与管理实验教学中心</t>
  </si>
  <si>
    <t>新型轻合金及其深加工区域协同创新中心</t>
  </si>
  <si>
    <t>青海湖地学实习基地</t>
  </si>
  <si>
    <t>信息化校园建设</t>
  </si>
  <si>
    <t>文献信息服务平台建设</t>
  </si>
  <si>
    <t>光伏发电创新实践基地</t>
  </si>
  <si>
    <t>基础工业训练中心专业设备</t>
  </si>
  <si>
    <t>高端数控机床动态分析设备</t>
  </si>
  <si>
    <t>2015.01.28</t>
  </si>
  <si>
    <t>2015.05.30</t>
  </si>
  <si>
    <t>2015.01.13</t>
  </si>
  <si>
    <t>ZYZB-2014-1101-03</t>
  </si>
  <si>
    <t>ZYZB-2014-1101-01</t>
  </si>
  <si>
    <t>2015.01.19</t>
  </si>
  <si>
    <t>2015.04.30</t>
  </si>
  <si>
    <t>2015.01.16</t>
  </si>
  <si>
    <t>2015.01.09</t>
  </si>
  <si>
    <t>2015.04.20</t>
  </si>
  <si>
    <t>2015.06.10</t>
  </si>
  <si>
    <t>2015.06.30</t>
  </si>
  <si>
    <t>2015.01.25</t>
  </si>
  <si>
    <t>2015.04.26</t>
  </si>
  <si>
    <t>总计</t>
  </si>
  <si>
    <t>基因工程实验室设备</t>
  </si>
  <si>
    <t>代理公招</t>
  </si>
  <si>
    <t>北京宣明通远科贸有限公司</t>
  </si>
  <si>
    <t>营养与生态重点实验室设备</t>
  </si>
  <si>
    <t>中国科学器材公司</t>
  </si>
  <si>
    <t>实验专业设备</t>
  </si>
  <si>
    <t>ZYZB-2014-1102-1</t>
  </si>
  <si>
    <t>兰州冉天工贸有限公司</t>
  </si>
  <si>
    <t>分析化学仪器</t>
  </si>
  <si>
    <t>西安恒盈机电科技有限公司</t>
  </si>
  <si>
    <t>ZYZB-2014-1105-2</t>
  </si>
  <si>
    <t>武汉华中数控股份有限公司</t>
  </si>
  <si>
    <t>ZYZB-2014-1107-1</t>
  </si>
  <si>
    <t>青海省众杰科教仪器设备有限公司</t>
  </si>
  <si>
    <t>ZYZB-2014-1107-4</t>
  </si>
  <si>
    <t>西宁康纬测绘仪器设备有限公司</t>
  </si>
  <si>
    <t>地学基地测绘类专用设备</t>
  </si>
  <si>
    <t>兰州子午测量设备有限公司</t>
  </si>
  <si>
    <t>(QHYC)2014-033-1</t>
  </si>
  <si>
    <t>共聚焦显微镜等专业设备</t>
  </si>
  <si>
    <t>陕西通惠生物科技有限公司</t>
  </si>
  <si>
    <t>2015-(ZYZB)-0108-2</t>
  </si>
  <si>
    <t>2015.07.10</t>
  </si>
  <si>
    <t>2015.03.17</t>
  </si>
  <si>
    <t>研究级体视显微成像系统等</t>
  </si>
  <si>
    <t>北京德美中贸国际贸易有限公司</t>
  </si>
  <si>
    <t>2015-(ZYZB)-0108-1</t>
  </si>
  <si>
    <t>2015.03.12</t>
  </si>
  <si>
    <t>政采公招</t>
  </si>
  <si>
    <t>ZYZB-2014-1107-KW</t>
  </si>
  <si>
    <t>自动安平水准仪等测绘实验设备</t>
  </si>
  <si>
    <t>微机控制电子万能试验机</t>
  </si>
  <si>
    <t>政采单一</t>
  </si>
  <si>
    <t>深圳市瑞格尔仪器有限公司</t>
  </si>
  <si>
    <t>2015.03.05</t>
  </si>
  <si>
    <t>2015.04.15</t>
  </si>
  <si>
    <t>超声清洗器</t>
  </si>
  <si>
    <t>甘肃晨熙实验器材有限公司</t>
  </si>
  <si>
    <t>ZYZB-2014-1105-3</t>
  </si>
  <si>
    <t>2015.01.15</t>
  </si>
  <si>
    <t>2015.05.31</t>
  </si>
  <si>
    <t>2015.03.18</t>
  </si>
  <si>
    <t>半球点法熔点仪等</t>
  </si>
  <si>
    <t>2015-(ZYZB)-0108-4</t>
  </si>
  <si>
    <t>野外摄像机等</t>
  </si>
  <si>
    <t>青海电通物联科技有限公司</t>
  </si>
  <si>
    <t>2015.03.20</t>
  </si>
  <si>
    <t>2015.04.05</t>
  </si>
  <si>
    <t>2015-(QHYC)-043-2</t>
  </si>
  <si>
    <t>叉车等</t>
  </si>
  <si>
    <t>2015.02.06</t>
  </si>
  <si>
    <t>分光光度计等化学实验设备</t>
  </si>
  <si>
    <t>兰州华西科学器材有限公司</t>
  </si>
  <si>
    <t>2015-(ZYZB)-0108-03</t>
  </si>
  <si>
    <t>2015.03.23</t>
  </si>
  <si>
    <t>实验桌凳等</t>
  </si>
  <si>
    <t>代理竟谈</t>
  </si>
  <si>
    <t>西宁凯鸿科教设备有限公司</t>
  </si>
  <si>
    <t>2015.05.10</t>
  </si>
  <si>
    <t>校准型光密度仪等</t>
  </si>
  <si>
    <t>2015-(QC)-009</t>
  </si>
  <si>
    <t>2015.07.30</t>
  </si>
  <si>
    <t>赤平投影盘等</t>
  </si>
  <si>
    <t>2015-(QC)-045-4</t>
  </si>
  <si>
    <t>2015-(QC)-018</t>
  </si>
  <si>
    <t>2015.03.24</t>
  </si>
  <si>
    <t>2015.06.20</t>
  </si>
  <si>
    <t>磁力仪等</t>
  </si>
  <si>
    <t>2015-(QHYC)-043-1</t>
  </si>
  <si>
    <t>2015.04.03</t>
  </si>
  <si>
    <t>2015.09.15</t>
  </si>
  <si>
    <t>酶标仪等实验设备</t>
  </si>
  <si>
    <t>北京信德科兴科学器材有限责任公司</t>
  </si>
  <si>
    <t>2015-(CEITCL)-150102-1</t>
  </si>
  <si>
    <t>2015.03.14</t>
  </si>
  <si>
    <t>2015.09.01</t>
  </si>
  <si>
    <t>2015.05.07</t>
  </si>
  <si>
    <t>2015.04.17</t>
  </si>
  <si>
    <t>逆向工程软件等</t>
  </si>
  <si>
    <t>2015-(ZYZB)-0108-5</t>
  </si>
  <si>
    <t>2015.04.27</t>
  </si>
  <si>
    <t>2015-(QHYC)-043-3</t>
  </si>
  <si>
    <t>资源储量计算部分软件系统</t>
  </si>
  <si>
    <t>MICROMINI(北京)国际软件有限公司</t>
  </si>
  <si>
    <t>GC2014-126</t>
  </si>
  <si>
    <t>青海省农牧机械有限公司</t>
  </si>
  <si>
    <t>2015-(QC)-045-5</t>
  </si>
  <si>
    <t>2015.05.15</t>
  </si>
  <si>
    <t>2015.05.14</t>
  </si>
  <si>
    <t>2015.05.25</t>
  </si>
  <si>
    <t>分米级手持GNSS等</t>
  </si>
  <si>
    <t>2015.05.13</t>
  </si>
  <si>
    <t>超微量蛋白核酸测定仪等</t>
  </si>
  <si>
    <t>青海颐鼎商贸有限公司</t>
  </si>
  <si>
    <t>2015-(CDZB)-044</t>
  </si>
  <si>
    <t>2015.08.30</t>
  </si>
  <si>
    <t>西宁天纬测绘仪器有限公司</t>
  </si>
  <si>
    <t>2015.06.05</t>
  </si>
  <si>
    <t>2015.06.17</t>
  </si>
  <si>
    <t>2015.06.08</t>
  </si>
  <si>
    <t>2015.06.16</t>
  </si>
  <si>
    <t>2015.06.19</t>
  </si>
  <si>
    <t>刀片服务器中心等</t>
  </si>
  <si>
    <t>青海邦诚电子科技发展有限公司</t>
  </si>
  <si>
    <t>2015-(货物)-085-2</t>
  </si>
  <si>
    <t>2015-(货物)-085-5</t>
  </si>
  <si>
    <t>2015.07.06</t>
  </si>
  <si>
    <t>青海省通信服务有限公司</t>
  </si>
  <si>
    <t>2015.06.24</t>
  </si>
  <si>
    <t>学生管理系统等</t>
  </si>
  <si>
    <t>2015.07.13</t>
  </si>
  <si>
    <t>2015.03.01</t>
  </si>
  <si>
    <t>2015.06.26</t>
  </si>
  <si>
    <t>2015-(QC)-032</t>
  </si>
  <si>
    <t>开放实验室机房改造</t>
  </si>
  <si>
    <t>2015.08.07</t>
  </si>
  <si>
    <t>2015.07.28</t>
  </si>
  <si>
    <t>实验室环境改造</t>
  </si>
  <si>
    <t>分散</t>
  </si>
  <si>
    <t>2015-WST-JT001-1</t>
  </si>
  <si>
    <t>2015.07.23</t>
  </si>
  <si>
    <t>2015.07.24</t>
  </si>
  <si>
    <t>电脑等开放机房设备</t>
  </si>
  <si>
    <t>西宁礼乐商贸有限公司</t>
  </si>
  <si>
    <t>2015.06.03</t>
  </si>
  <si>
    <t>2015.07.20</t>
  </si>
  <si>
    <t>2015.08.24</t>
  </si>
  <si>
    <t>三江源项目卫星遥感图像等</t>
  </si>
  <si>
    <t>2015.07.29</t>
  </si>
  <si>
    <t>2015.10.20</t>
  </si>
  <si>
    <t>OptiMax-iControl软件</t>
  </si>
  <si>
    <t>2015-(货物)-085-4</t>
  </si>
  <si>
    <t>2015.08.31</t>
  </si>
  <si>
    <t>藏医曼唐</t>
  </si>
  <si>
    <t>北京宗喀文化传播有限公司</t>
  </si>
  <si>
    <t>CZQH2015-0621</t>
  </si>
  <si>
    <t>2015.08.15</t>
  </si>
  <si>
    <t>2016.08.01</t>
  </si>
  <si>
    <t>2015-(货物)-085-3</t>
  </si>
  <si>
    <t>备份存储系统等</t>
  </si>
  <si>
    <t>青海省通信服务有限公司</t>
  </si>
  <si>
    <t>2015.09.08</t>
  </si>
  <si>
    <t>QHWST2015-ZCG-JT002-1</t>
  </si>
  <si>
    <t>2015.06.04</t>
  </si>
  <si>
    <t>2015.09.10</t>
  </si>
  <si>
    <t>青海安东建筑有限公司</t>
  </si>
  <si>
    <t>2015WSTJT002</t>
  </si>
  <si>
    <t>2015-(货物)-205-7</t>
  </si>
  <si>
    <t>矿物标本等</t>
  </si>
  <si>
    <t>分散采购</t>
  </si>
  <si>
    <t>杭州余杭区教育地质标本厂</t>
  </si>
  <si>
    <t>2015.06.27</t>
  </si>
  <si>
    <t>2015.09.16</t>
  </si>
  <si>
    <t>典型岩矿标本等</t>
  </si>
  <si>
    <t>西宁丹信工程技术咨询有限公司</t>
  </si>
  <si>
    <t>2015-(YKBC)-01</t>
  </si>
  <si>
    <t>2015.08.14</t>
  </si>
  <si>
    <t>2015.09.20</t>
  </si>
  <si>
    <t>2015.07.14</t>
  </si>
  <si>
    <t>便携式矿石元素分析仪</t>
  </si>
  <si>
    <t>北京裕德成科贸有限公司</t>
  </si>
  <si>
    <t>2015-(货物)-205-6</t>
  </si>
  <si>
    <t>多功能数字直流激电仪</t>
  </si>
  <si>
    <t>重庆奔腾数控技术研究所</t>
  </si>
  <si>
    <t>2015-(货物)-205-5</t>
  </si>
  <si>
    <t>QHWST2015-ZCG-JT003-1</t>
  </si>
  <si>
    <t>新世纪发展集团有限公司</t>
  </si>
  <si>
    <t>自动微量点滴仪</t>
  </si>
  <si>
    <t>GC2014-125</t>
  </si>
  <si>
    <t>兰州冉天工贸有限公司</t>
  </si>
  <si>
    <t>2015.09.18</t>
  </si>
  <si>
    <t>作物遗传育种-300万元</t>
  </si>
  <si>
    <t>三江源生态环境与草地畜牧业-600万元</t>
  </si>
  <si>
    <t>高原医学-500万元</t>
  </si>
  <si>
    <t>藏医药学继承与创新-200万元</t>
  </si>
  <si>
    <r>
      <t>基础课实验教学平台-400万元-</t>
    </r>
    <r>
      <rPr>
        <sz val="10"/>
        <color indexed="10"/>
        <rFont val="宋体"/>
        <family val="0"/>
      </rPr>
      <t>教务处</t>
    </r>
  </si>
  <si>
    <r>
      <t>先进制造综合实验教学中心-1000万元-</t>
    </r>
    <r>
      <rPr>
        <sz val="10"/>
        <color indexed="10"/>
        <rFont val="宋体"/>
        <family val="0"/>
      </rPr>
      <t>教务处</t>
    </r>
  </si>
  <si>
    <t>青海湖地学实习基地-450万元</t>
  </si>
  <si>
    <t>信息化校园建设-950万元</t>
  </si>
  <si>
    <t>校内采购</t>
  </si>
  <si>
    <t>2015.09.07</t>
  </si>
  <si>
    <t>CZQH-2015-0621</t>
  </si>
  <si>
    <t>青海省众杰科教仪器设备有限公司</t>
  </si>
  <si>
    <t>2015.10.08</t>
  </si>
  <si>
    <t>2015.09.29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</si>
</sst>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);[Red]\(0.000\)"/>
    <numFmt numFmtId="177" formatCode="#,##0.00_);[Red]\(#,##0.00\)"/>
    <numFmt numFmtId="178" formatCode="_ * #,##0_ ;_ * \-#,##0_ ;_ * &quot;-&quot;??_ ;_ @_ "/>
    <numFmt numFmtId="179" formatCode="0.00_);[Red]\(0.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_ "/>
    <numFmt numFmtId="185" formatCode="#,##0.00_ "/>
  </numFmts>
  <fonts count="10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20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9"/>
      <name val="宋体"/>
      <family val="0"/>
    </font>
    <font>
      <b/>
      <sz val="8"/>
      <name val="宋体"/>
      <family val="2"/>
    </font>
  </fonts>
  <fills count="1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9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NumberFormat="1" applyFont="1" applyBorder="1" applyAlignment="1" quotePrefix="1">
      <alignment/>
    </xf>
    <xf numFmtId="177" fontId="4" fillId="0" borderId="1" xfId="16" applyNumberFormat="1" applyFont="1" applyBorder="1" applyAlignment="1">
      <alignment vertical="center" wrapText="1"/>
      <protection/>
    </xf>
    <xf numFmtId="0" fontId="4" fillId="0" borderId="1" xfId="0" applyFont="1" applyBorder="1" applyAlignment="1">
      <alignment/>
    </xf>
    <xf numFmtId="49" fontId="4" fillId="0" borderId="1" xfId="16" applyNumberFormat="1" applyFont="1" applyBorder="1" applyAlignment="1">
      <alignment vertical="center" wrapText="1"/>
      <protection/>
    </xf>
    <xf numFmtId="14" fontId="4" fillId="0" borderId="1" xfId="16" applyNumberFormat="1" applyFont="1" applyBorder="1">
      <alignment vertical="center"/>
      <protection/>
    </xf>
    <xf numFmtId="0" fontId="4" fillId="0" borderId="1" xfId="16" applyFont="1" applyBorder="1" applyAlignment="1">
      <alignment vertical="center" wrapText="1"/>
      <protection/>
    </xf>
    <xf numFmtId="0" fontId="4" fillId="0" borderId="1" xfId="16" applyFont="1" applyBorder="1">
      <alignment vertical="center"/>
      <protection/>
    </xf>
    <xf numFmtId="49" fontId="4" fillId="0" borderId="1" xfId="16" applyNumberFormat="1" applyFont="1" applyFill="1" applyBorder="1" applyAlignment="1">
      <alignment vertical="center" wrapText="1"/>
      <protection/>
    </xf>
    <xf numFmtId="0" fontId="4" fillId="2" borderId="2" xfId="16" applyFont="1" applyFill="1" applyBorder="1" applyAlignment="1">
      <alignment horizontal="center" vertical="center" wrapText="1"/>
      <protection/>
    </xf>
    <xf numFmtId="0" fontId="4" fillId="3" borderId="1" xfId="0" applyFont="1" applyFill="1" applyBorder="1" applyAlignment="1">
      <alignment/>
    </xf>
    <xf numFmtId="0" fontId="4" fillId="0" borderId="3" xfId="0" applyFont="1" applyBorder="1" applyAlignment="1">
      <alignment/>
    </xf>
    <xf numFmtId="49" fontId="4" fillId="0" borderId="0" xfId="0" applyNumberFormat="1" applyFont="1" applyAlignment="1">
      <alignment/>
    </xf>
    <xf numFmtId="177" fontId="4" fillId="0" borderId="0" xfId="0" applyNumberFormat="1" applyFont="1" applyAlignment="1">
      <alignment/>
    </xf>
    <xf numFmtId="0" fontId="4" fillId="4" borderId="4" xfId="16" applyFont="1" applyFill="1" applyBorder="1" applyAlignment="1">
      <alignment horizontal="center" vertical="center" wrapText="1"/>
      <protection/>
    </xf>
    <xf numFmtId="0" fontId="4" fillId="5" borderId="4" xfId="16" applyFont="1" applyFill="1" applyBorder="1" applyAlignment="1">
      <alignment horizontal="center" vertical="center" wrapText="1"/>
      <protection/>
    </xf>
    <xf numFmtId="0" fontId="4" fillId="0" borderId="0" xfId="16" applyFont="1" applyBorder="1" applyAlignment="1">
      <alignment horizontal="center" vertical="center"/>
      <protection/>
    </xf>
    <xf numFmtId="0" fontId="0" fillId="0" borderId="0" xfId="16" applyFont="1" applyBorder="1" applyAlignment="1">
      <alignment horizontal="center" vertical="center"/>
      <protection/>
    </xf>
    <xf numFmtId="0" fontId="4" fillId="0" borderId="0" xfId="0" applyFont="1" applyBorder="1" applyAlignment="1">
      <alignment/>
    </xf>
    <xf numFmtId="0" fontId="4" fillId="0" borderId="0" xfId="16" applyFont="1" applyBorder="1">
      <alignment vertical="center"/>
      <protection/>
    </xf>
    <xf numFmtId="0" fontId="0" fillId="0" borderId="0" xfId="16" applyFont="1" applyBorder="1">
      <alignment vertical="center"/>
      <protection/>
    </xf>
    <xf numFmtId="0" fontId="4" fillId="0" borderId="0" xfId="16" applyFont="1" applyFill="1" applyBorder="1">
      <alignment vertical="center"/>
      <protection/>
    </xf>
    <xf numFmtId="177" fontId="4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77" fontId="4" fillId="0" borderId="1" xfId="0" applyNumberFormat="1" applyFont="1" applyBorder="1" applyAlignment="1">
      <alignment/>
    </xf>
    <xf numFmtId="49" fontId="4" fillId="0" borderId="1" xfId="0" applyNumberFormat="1" applyFont="1" applyBorder="1" applyAlignment="1">
      <alignment/>
    </xf>
    <xf numFmtId="0" fontId="4" fillId="6" borderId="1" xfId="0" applyFont="1" applyFill="1" applyBorder="1" applyAlignment="1">
      <alignment/>
    </xf>
    <xf numFmtId="0" fontId="4" fillId="7" borderId="1" xfId="0" applyFont="1" applyFill="1" applyBorder="1" applyAlignment="1">
      <alignment/>
    </xf>
    <xf numFmtId="0" fontId="4" fillId="2" borderId="5" xfId="16" applyFont="1" applyFill="1" applyBorder="1" applyAlignment="1">
      <alignment horizontal="center" vertical="center" wrapText="1"/>
      <protection/>
    </xf>
    <xf numFmtId="0" fontId="4" fillId="2" borderId="5" xfId="16" applyFont="1" applyFill="1" applyBorder="1" applyAlignment="1">
      <alignment horizontal="center" vertical="center"/>
      <protection/>
    </xf>
    <xf numFmtId="49" fontId="4" fillId="2" borderId="5" xfId="16" applyNumberFormat="1" applyFont="1" applyFill="1" applyBorder="1" applyAlignment="1">
      <alignment horizontal="center" vertical="center" wrapText="1"/>
      <protection/>
    </xf>
    <xf numFmtId="0" fontId="4" fillId="8" borderId="4" xfId="16" applyFont="1" applyFill="1" applyBorder="1" applyAlignment="1">
      <alignment horizontal="center" vertical="center" wrapText="1"/>
      <protection/>
    </xf>
    <xf numFmtId="0" fontId="4" fillId="6" borderId="4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/>
    </xf>
    <xf numFmtId="177" fontId="4" fillId="0" borderId="6" xfId="16" applyNumberFormat="1" applyFont="1" applyBorder="1" applyAlignment="1">
      <alignment vertical="center" wrapText="1"/>
      <protection/>
    </xf>
    <xf numFmtId="0" fontId="4" fillId="0" borderId="5" xfId="16" applyFont="1" applyBorder="1" applyAlignment="1">
      <alignment vertical="center" wrapText="1"/>
      <protection/>
    </xf>
    <xf numFmtId="177" fontId="4" fillId="0" borderId="5" xfId="16" applyNumberFormat="1" applyFont="1" applyBorder="1" applyAlignment="1">
      <alignment vertical="center" wrapText="1"/>
      <protection/>
    </xf>
    <xf numFmtId="0" fontId="4" fillId="4" borderId="3" xfId="16" applyFont="1" applyFill="1" applyBorder="1" applyAlignment="1">
      <alignment vertical="center" wrapText="1"/>
      <protection/>
    </xf>
    <xf numFmtId="0" fontId="4" fillId="4" borderId="3" xfId="16" applyFont="1" applyFill="1" applyBorder="1" applyAlignment="1">
      <alignment horizontal="center" vertical="center" wrapText="1"/>
      <protection/>
    </xf>
    <xf numFmtId="177" fontId="4" fillId="4" borderId="3" xfId="16" applyNumberFormat="1" applyFont="1" applyFill="1" applyBorder="1" applyAlignment="1">
      <alignment vertical="center" wrapText="1"/>
      <protection/>
    </xf>
    <xf numFmtId="0" fontId="4" fillId="4" borderId="3" xfId="16" applyFont="1" applyFill="1" applyBorder="1">
      <alignment vertical="center"/>
      <protection/>
    </xf>
    <xf numFmtId="49" fontId="4" fillId="4" borderId="3" xfId="16" applyNumberFormat="1" applyFont="1" applyFill="1" applyBorder="1" applyAlignment="1">
      <alignment vertical="center" wrapText="1"/>
      <protection/>
    </xf>
    <xf numFmtId="14" fontId="4" fillId="0" borderId="5" xfId="16" applyNumberFormat="1" applyFont="1" applyFill="1" applyBorder="1">
      <alignment vertical="center"/>
      <protection/>
    </xf>
    <xf numFmtId="0" fontId="4" fillId="8" borderId="3" xfId="16" applyFont="1" applyFill="1" applyBorder="1" applyAlignment="1">
      <alignment vertical="center" wrapText="1"/>
      <protection/>
    </xf>
    <xf numFmtId="0" fontId="4" fillId="8" borderId="3" xfId="16" applyFont="1" applyFill="1" applyBorder="1" applyAlignment="1">
      <alignment horizontal="center" vertical="center" wrapText="1"/>
      <protection/>
    </xf>
    <xf numFmtId="177" fontId="4" fillId="8" borderId="3" xfId="16" applyNumberFormat="1" applyFont="1" applyFill="1" applyBorder="1" applyAlignment="1">
      <alignment vertical="center" wrapText="1"/>
      <protection/>
    </xf>
    <xf numFmtId="0" fontId="4" fillId="8" borderId="3" xfId="16" applyFont="1" applyFill="1" applyBorder="1">
      <alignment vertical="center"/>
      <protection/>
    </xf>
    <xf numFmtId="49" fontId="4" fillId="8" borderId="3" xfId="16" applyNumberFormat="1" applyFont="1" applyFill="1" applyBorder="1" applyAlignment="1">
      <alignment vertical="center" wrapText="1"/>
      <protection/>
    </xf>
    <xf numFmtId="0" fontId="4" fillId="0" borderId="5" xfId="0" applyFont="1" applyBorder="1" applyAlignment="1">
      <alignment/>
    </xf>
    <xf numFmtId="0" fontId="4" fillId="3" borderId="4" xfId="0" applyFont="1" applyFill="1" applyBorder="1" applyAlignment="1">
      <alignment horizontal="center" vertical="center" wrapText="1"/>
    </xf>
    <xf numFmtId="177" fontId="4" fillId="2" borderId="5" xfId="16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177" fontId="4" fillId="0" borderId="1" xfId="0" applyNumberFormat="1" applyFont="1" applyBorder="1" applyAlignment="1" quotePrefix="1">
      <alignment/>
    </xf>
    <xf numFmtId="14" fontId="4" fillId="0" borderId="1" xfId="0" applyNumberFormat="1" applyFont="1" applyBorder="1" applyAlignment="1">
      <alignment/>
    </xf>
    <xf numFmtId="177" fontId="4" fillId="0" borderId="5" xfId="0" applyNumberFormat="1" applyFont="1" applyBorder="1" applyAlignment="1" quotePrefix="1">
      <alignment/>
    </xf>
    <xf numFmtId="49" fontId="4" fillId="0" borderId="5" xfId="16" applyNumberFormat="1" applyFont="1" applyFill="1" applyBorder="1" applyAlignment="1">
      <alignment vertical="center" wrapText="1"/>
      <protection/>
    </xf>
    <xf numFmtId="49" fontId="0" fillId="0" borderId="0" xfId="0" applyNumberFormat="1" applyFont="1" applyAlignment="1">
      <alignment/>
    </xf>
    <xf numFmtId="177" fontId="4" fillId="0" borderId="3" xfId="0" applyNumberFormat="1" applyFont="1" applyBorder="1" applyAlignment="1">
      <alignment horizontal="right"/>
    </xf>
    <xf numFmtId="177" fontId="0" fillId="0" borderId="0" xfId="0" applyNumberFormat="1" applyFont="1" applyAlignment="1">
      <alignment/>
    </xf>
    <xf numFmtId="177" fontId="4" fillId="3" borderId="1" xfId="16" applyNumberFormat="1" applyFont="1" applyFill="1" applyBorder="1" applyAlignment="1">
      <alignment horizontal="right" vertical="center" wrapText="1"/>
      <protection/>
    </xf>
    <xf numFmtId="177" fontId="4" fillId="4" borderId="1" xfId="16" applyNumberFormat="1" applyFont="1" applyFill="1" applyBorder="1" applyAlignment="1">
      <alignment horizontal="right" vertical="center" wrapText="1"/>
      <protection/>
    </xf>
    <xf numFmtId="177" fontId="4" fillId="5" borderId="1" xfId="16" applyNumberFormat="1" applyFont="1" applyFill="1" applyBorder="1" applyAlignment="1">
      <alignment horizontal="right" vertical="center" wrapText="1"/>
      <protection/>
    </xf>
    <xf numFmtId="177" fontId="4" fillId="8" borderId="1" xfId="16" applyNumberFormat="1" applyFont="1" applyFill="1" applyBorder="1" applyAlignment="1">
      <alignment horizontal="right" vertical="center" wrapText="1"/>
      <protection/>
    </xf>
    <xf numFmtId="0" fontId="4" fillId="2" borderId="5" xfId="0" applyFont="1" applyFill="1" applyBorder="1" applyAlignment="1">
      <alignment horizontal="center"/>
    </xf>
    <xf numFmtId="177" fontId="4" fillId="2" borderId="5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/>
    </xf>
    <xf numFmtId="49" fontId="4" fillId="0" borderId="6" xfId="16" applyNumberFormat="1" applyFont="1" applyBorder="1" applyAlignment="1">
      <alignment vertical="center" wrapText="1"/>
      <protection/>
    </xf>
    <xf numFmtId="0" fontId="4" fillId="0" borderId="1" xfId="0" applyNumberFormat="1" applyFont="1" applyBorder="1" applyAlignment="1">
      <alignment/>
    </xf>
    <xf numFmtId="0" fontId="4" fillId="5" borderId="1" xfId="0" applyFont="1" applyFill="1" applyBorder="1" applyAlignment="1">
      <alignment/>
    </xf>
    <xf numFmtId="0" fontId="4" fillId="8" borderId="1" xfId="0" applyFont="1" applyFill="1" applyBorder="1" applyAlignment="1">
      <alignment/>
    </xf>
    <xf numFmtId="0" fontId="4" fillId="0" borderId="5" xfId="0" applyNumberFormat="1" applyFont="1" applyBorder="1" applyAlignment="1">
      <alignment/>
    </xf>
    <xf numFmtId="0" fontId="4" fillId="9" borderId="1" xfId="0" applyFont="1" applyFill="1" applyBorder="1" applyAlignment="1">
      <alignment/>
    </xf>
    <xf numFmtId="0" fontId="4" fillId="10" borderId="1" xfId="0" applyFont="1" applyFill="1" applyBorder="1" applyAlignment="1">
      <alignment/>
    </xf>
    <xf numFmtId="0" fontId="4" fillId="9" borderId="4" xfId="0" applyFont="1" applyFill="1" applyBorder="1" applyAlignment="1">
      <alignment/>
    </xf>
    <xf numFmtId="0" fontId="4" fillId="10" borderId="4" xfId="0" applyFont="1" applyFill="1" applyBorder="1" applyAlignment="1">
      <alignment/>
    </xf>
    <xf numFmtId="0" fontId="4" fillId="2" borderId="7" xfId="16" applyFont="1" applyFill="1" applyBorder="1" applyAlignment="1">
      <alignment horizontal="center" vertical="center" wrapText="1"/>
      <protection/>
    </xf>
    <xf numFmtId="0" fontId="4" fillId="0" borderId="6" xfId="0" applyNumberFormat="1" applyFont="1" applyBorder="1" applyAlignment="1">
      <alignment/>
    </xf>
    <xf numFmtId="177" fontId="4" fillId="0" borderId="6" xfId="0" applyNumberFormat="1" applyFont="1" applyBorder="1" applyAlignment="1" quotePrefix="1">
      <alignment/>
    </xf>
    <xf numFmtId="14" fontId="4" fillId="0" borderId="6" xfId="16" applyNumberFormat="1" applyFont="1" applyFill="1" applyBorder="1">
      <alignment vertical="center"/>
      <protection/>
    </xf>
    <xf numFmtId="49" fontId="4" fillId="0" borderId="6" xfId="16" applyNumberFormat="1" applyFont="1" applyFill="1" applyBorder="1" applyAlignment="1">
      <alignment vertical="center" wrapText="1"/>
      <protection/>
    </xf>
    <xf numFmtId="177" fontId="4" fillId="9" borderId="1" xfId="0" applyNumberFormat="1" applyFont="1" applyFill="1" applyBorder="1" applyAlignment="1">
      <alignment/>
    </xf>
    <xf numFmtId="14" fontId="4" fillId="0" borderId="5" xfId="16" applyNumberFormat="1" applyFont="1" applyBorder="1">
      <alignment vertical="center"/>
      <protection/>
    </xf>
    <xf numFmtId="14" fontId="4" fillId="0" borderId="6" xfId="16" applyNumberFormat="1" applyFont="1" applyBorder="1">
      <alignment vertical="center"/>
      <protection/>
    </xf>
    <xf numFmtId="0" fontId="4" fillId="0" borderId="7" xfId="16" applyFont="1" applyBorder="1" applyAlignment="1">
      <alignment vertical="center" wrapText="1"/>
      <protection/>
    </xf>
    <xf numFmtId="14" fontId="4" fillId="0" borderId="1" xfId="16" applyNumberFormat="1" applyFont="1" applyFill="1" applyBorder="1">
      <alignment vertical="center"/>
      <protection/>
    </xf>
    <xf numFmtId="0" fontId="4" fillId="0" borderId="1" xfId="16" applyFont="1" applyBorder="1" applyAlignment="1">
      <alignment horizontal="left" vertical="center"/>
      <protection/>
    </xf>
    <xf numFmtId="0" fontId="4" fillId="0" borderId="8" xfId="16" applyFont="1" applyBorder="1" applyAlignment="1">
      <alignment vertical="center" wrapText="1"/>
      <protection/>
    </xf>
    <xf numFmtId="14" fontId="4" fillId="0" borderId="9" xfId="16" applyNumberFormat="1" applyFont="1" applyBorder="1">
      <alignment vertical="center"/>
      <protection/>
    </xf>
    <xf numFmtId="177" fontId="1" fillId="0" borderId="0" xfId="0" applyNumberFormat="1" applyFont="1" applyBorder="1" applyAlignment="1">
      <alignment/>
    </xf>
    <xf numFmtId="0" fontId="4" fillId="0" borderId="7" xfId="16" applyFont="1" applyBorder="1" applyAlignment="1">
      <alignment horizontal="left" vertical="center"/>
      <protection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177" fontId="4" fillId="3" borderId="1" xfId="16" applyNumberFormat="1" applyFont="1" applyFill="1" applyBorder="1" applyAlignment="1">
      <alignment horizontal="left" vertical="center" wrapText="1"/>
      <protection/>
    </xf>
    <xf numFmtId="177" fontId="4" fillId="4" borderId="1" xfId="16" applyNumberFormat="1" applyFont="1" applyFill="1" applyBorder="1" applyAlignment="1">
      <alignment horizontal="left" vertical="center" wrapText="1"/>
      <protection/>
    </xf>
    <xf numFmtId="177" fontId="4" fillId="5" borderId="1" xfId="16" applyNumberFormat="1" applyFont="1" applyFill="1" applyBorder="1" applyAlignment="1">
      <alignment horizontal="left" vertical="center" wrapText="1"/>
      <protection/>
    </xf>
    <xf numFmtId="177" fontId="4" fillId="8" borderId="1" xfId="16" applyNumberFormat="1" applyFont="1" applyFill="1" applyBorder="1" applyAlignment="1">
      <alignment horizontal="left" vertical="center" wrapText="1"/>
      <protection/>
    </xf>
    <xf numFmtId="177" fontId="4" fillId="6" borderId="1" xfId="0" applyNumberFormat="1" applyFont="1" applyFill="1" applyBorder="1" applyAlignment="1">
      <alignment horizontal="left"/>
    </xf>
    <xf numFmtId="177" fontId="4" fillId="7" borderId="1" xfId="0" applyNumberFormat="1" applyFont="1" applyFill="1" applyBorder="1" applyAlignment="1">
      <alignment horizontal="left"/>
    </xf>
    <xf numFmtId="177" fontId="4" fillId="9" borderId="1" xfId="0" applyNumberFormat="1" applyFont="1" applyFill="1" applyBorder="1" applyAlignment="1">
      <alignment horizontal="left"/>
    </xf>
    <xf numFmtId="0" fontId="4" fillId="5" borderId="1" xfId="0" applyFont="1" applyFill="1" applyBorder="1" applyAlignment="1">
      <alignment horizontal="left"/>
    </xf>
    <xf numFmtId="0" fontId="4" fillId="0" borderId="1" xfId="16" applyFont="1" applyBorder="1" applyAlignment="1">
      <alignment horizontal="left" vertical="center" wrapText="1"/>
      <protection/>
    </xf>
    <xf numFmtId="176" fontId="4" fillId="0" borderId="1" xfId="16" applyNumberFormat="1" applyFont="1" applyBorder="1" applyAlignment="1">
      <alignment vertical="center"/>
      <protection/>
    </xf>
    <xf numFmtId="0" fontId="4" fillId="0" borderId="1" xfId="16" applyFont="1" applyBorder="1" applyAlignment="1">
      <alignment horizontal="center" vertical="center"/>
      <protection/>
    </xf>
    <xf numFmtId="176" fontId="4" fillId="0" borderId="1" xfId="16" applyNumberFormat="1" applyFont="1" applyBorder="1" applyAlignment="1">
      <alignment horizontal="left" vertical="center"/>
      <protection/>
    </xf>
    <xf numFmtId="176" fontId="4" fillId="0" borderId="1" xfId="16" applyNumberFormat="1" applyFont="1" applyFill="1" applyBorder="1" applyAlignment="1">
      <alignment vertical="center"/>
      <protection/>
    </xf>
    <xf numFmtId="0" fontId="4" fillId="11" borderId="1" xfId="0" applyFont="1" applyFill="1" applyBorder="1" applyAlignment="1" applyProtection="1">
      <alignment horizontal="left" vertical="center"/>
      <protection/>
    </xf>
    <xf numFmtId="176" fontId="4" fillId="0" borderId="1" xfId="16" applyNumberFormat="1" applyFont="1" applyBorder="1" applyAlignment="1">
      <alignment horizontal="center" vertical="center"/>
      <protection/>
    </xf>
    <xf numFmtId="177" fontId="4" fillId="6" borderId="1" xfId="16" applyNumberFormat="1" applyFont="1" applyFill="1" applyBorder="1" applyAlignment="1">
      <alignment horizontal="right" vertical="center" wrapText="1"/>
      <protection/>
    </xf>
    <xf numFmtId="177" fontId="4" fillId="7" borderId="1" xfId="16" applyNumberFormat="1" applyFont="1" applyFill="1" applyBorder="1" applyAlignment="1">
      <alignment horizontal="right" vertical="center" wrapText="1"/>
      <protection/>
    </xf>
    <xf numFmtId="177" fontId="4" fillId="9" borderId="1" xfId="16" applyNumberFormat="1" applyFont="1" applyFill="1" applyBorder="1" applyAlignment="1">
      <alignment horizontal="right" vertical="center" wrapText="1"/>
      <protection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77" fontId="4" fillId="0" borderId="0" xfId="0" applyNumberFormat="1" applyFont="1" applyBorder="1" applyAlignment="1">
      <alignment horizontal="left"/>
    </xf>
    <xf numFmtId="177" fontId="0" fillId="0" borderId="0" xfId="0" applyNumberFormat="1" applyFont="1" applyBorder="1" applyAlignment="1">
      <alignment/>
    </xf>
    <xf numFmtId="0" fontId="4" fillId="2" borderId="1" xfId="16" applyFont="1" applyFill="1" applyBorder="1" applyAlignment="1">
      <alignment horizontal="center" vertical="center" wrapText="1"/>
      <protection/>
    </xf>
    <xf numFmtId="177" fontId="4" fillId="2" borderId="1" xfId="16" applyNumberFormat="1" applyFont="1" applyFill="1" applyBorder="1" applyAlignment="1">
      <alignment horizontal="center" vertical="center" wrapText="1"/>
      <protection/>
    </xf>
    <xf numFmtId="0" fontId="4" fillId="2" borderId="1" xfId="16" applyFont="1" applyFill="1" applyBorder="1" applyAlignment="1">
      <alignment horizontal="center" vertical="center"/>
      <protection/>
    </xf>
    <xf numFmtId="49" fontId="4" fillId="2" borderId="1" xfId="16" applyNumberFormat="1" applyFont="1" applyFill="1" applyBorder="1" applyAlignment="1">
      <alignment horizontal="center" vertical="center" wrapText="1"/>
      <protection/>
    </xf>
    <xf numFmtId="0" fontId="4" fillId="3" borderId="1" xfId="16" applyFont="1" applyFill="1" applyBorder="1" applyAlignment="1">
      <alignment horizontal="center" vertical="center" wrapText="1"/>
      <protection/>
    </xf>
    <xf numFmtId="0" fontId="4" fillId="0" borderId="1" xfId="16" applyFont="1" applyBorder="1" applyAlignment="1">
      <alignment vertical="center"/>
      <protection/>
    </xf>
    <xf numFmtId="0" fontId="4" fillId="3" borderId="1" xfId="16" applyFont="1" applyFill="1" applyBorder="1" applyAlignment="1">
      <alignment vertical="center" wrapText="1"/>
      <protection/>
    </xf>
    <xf numFmtId="177" fontId="4" fillId="3" borderId="1" xfId="16" applyNumberFormat="1" applyFont="1" applyFill="1" applyBorder="1" applyAlignment="1">
      <alignment vertical="center" wrapText="1"/>
      <protection/>
    </xf>
    <xf numFmtId="0" fontId="4" fillId="3" borderId="1" xfId="16" applyFont="1" applyFill="1" applyBorder="1">
      <alignment vertical="center"/>
      <protection/>
    </xf>
    <xf numFmtId="49" fontId="4" fillId="3" borderId="1" xfId="16" applyNumberFormat="1" applyFont="1" applyFill="1" applyBorder="1" applyAlignment="1">
      <alignment vertical="center" wrapText="1"/>
      <protection/>
    </xf>
    <xf numFmtId="0" fontId="4" fillId="3" borderId="1" xfId="16" applyFont="1" applyFill="1" applyBorder="1" applyAlignment="1">
      <alignment vertical="center"/>
      <protection/>
    </xf>
    <xf numFmtId="0" fontId="4" fillId="4" borderId="1" xfId="16" applyFont="1" applyFill="1" applyBorder="1" applyAlignment="1">
      <alignment horizontal="center" vertical="center" wrapText="1"/>
      <protection/>
    </xf>
    <xf numFmtId="0" fontId="4" fillId="4" borderId="1" xfId="16" applyFont="1" applyFill="1" applyBorder="1" applyAlignment="1">
      <alignment vertical="center" wrapText="1"/>
      <protection/>
    </xf>
    <xf numFmtId="0" fontId="4" fillId="4" borderId="1" xfId="16" applyFont="1" applyFill="1" applyBorder="1">
      <alignment vertical="center"/>
      <protection/>
    </xf>
    <xf numFmtId="49" fontId="4" fillId="4" borderId="1" xfId="16" applyNumberFormat="1" applyFont="1" applyFill="1" applyBorder="1" applyAlignment="1">
      <alignment vertical="center" wrapText="1"/>
      <protection/>
    </xf>
    <xf numFmtId="0" fontId="4" fillId="4" borderId="1" xfId="16" applyFont="1" applyFill="1" applyBorder="1" applyAlignment="1">
      <alignment vertical="center"/>
      <protection/>
    </xf>
    <xf numFmtId="0" fontId="4" fillId="5" borderId="1" xfId="16" applyFont="1" applyFill="1" applyBorder="1" applyAlignment="1">
      <alignment horizontal="center" vertical="center" wrapText="1"/>
      <protection/>
    </xf>
    <xf numFmtId="0" fontId="4" fillId="5" borderId="1" xfId="16" applyFont="1" applyFill="1" applyBorder="1" applyAlignment="1">
      <alignment vertical="center" wrapText="1"/>
      <protection/>
    </xf>
    <xf numFmtId="0" fontId="4" fillId="5" borderId="1" xfId="16" applyFont="1" applyFill="1" applyBorder="1">
      <alignment vertical="center"/>
      <protection/>
    </xf>
    <xf numFmtId="49" fontId="4" fillId="5" borderId="1" xfId="16" applyNumberFormat="1" applyFont="1" applyFill="1" applyBorder="1" applyAlignment="1">
      <alignment vertical="center" wrapText="1"/>
      <protection/>
    </xf>
    <xf numFmtId="0" fontId="4" fillId="8" borderId="1" xfId="16" applyFont="1" applyFill="1" applyBorder="1" applyAlignment="1">
      <alignment horizontal="center" vertical="center" wrapText="1"/>
      <protection/>
    </xf>
    <xf numFmtId="0" fontId="4" fillId="0" borderId="1" xfId="16" applyFont="1" applyFill="1" applyBorder="1" applyAlignment="1">
      <alignment vertical="center"/>
      <protection/>
    </xf>
    <xf numFmtId="0" fontId="4" fillId="8" borderId="1" xfId="16" applyFont="1" applyFill="1" applyBorder="1" applyAlignment="1">
      <alignment vertical="center" wrapText="1"/>
      <protection/>
    </xf>
    <xf numFmtId="177" fontId="4" fillId="8" borderId="1" xfId="16" applyNumberFormat="1" applyFont="1" applyFill="1" applyBorder="1" applyAlignment="1">
      <alignment vertical="center" wrapText="1"/>
      <protection/>
    </xf>
    <xf numFmtId="0" fontId="4" fillId="8" borderId="1" xfId="16" applyFont="1" applyFill="1" applyBorder="1">
      <alignment vertical="center"/>
      <protection/>
    </xf>
    <xf numFmtId="49" fontId="4" fillId="8" borderId="1" xfId="16" applyNumberFormat="1" applyFont="1" applyFill="1" applyBorder="1" applyAlignment="1">
      <alignment vertical="center" wrapText="1"/>
      <protection/>
    </xf>
    <xf numFmtId="0" fontId="4" fillId="8" borderId="1" xfId="16" applyFont="1" applyFill="1" applyBorder="1" applyAlignment="1">
      <alignment vertical="center"/>
      <protection/>
    </xf>
    <xf numFmtId="0" fontId="4" fillId="0" borderId="1" xfId="0" applyFont="1" applyBorder="1" applyAlignment="1">
      <alignment/>
    </xf>
    <xf numFmtId="177" fontId="4" fillId="7" borderId="1" xfId="0" applyNumberFormat="1" applyFont="1" applyFill="1" applyBorder="1" applyAlignment="1">
      <alignment/>
    </xf>
    <xf numFmtId="49" fontId="4" fillId="7" borderId="1" xfId="0" applyNumberFormat="1" applyFont="1" applyFill="1" applyBorder="1" applyAlignment="1">
      <alignment/>
    </xf>
    <xf numFmtId="0" fontId="4" fillId="7" borderId="1" xfId="0" applyFont="1" applyFill="1" applyBorder="1" applyAlignment="1">
      <alignment/>
    </xf>
    <xf numFmtId="49" fontId="4" fillId="9" borderId="1" xfId="0" applyNumberFormat="1" applyFont="1" applyFill="1" applyBorder="1" applyAlignment="1">
      <alignment/>
    </xf>
    <xf numFmtId="0" fontId="4" fillId="9" borderId="1" xfId="0" applyFont="1" applyFill="1" applyBorder="1" applyAlignment="1">
      <alignment/>
    </xf>
    <xf numFmtId="0" fontId="4" fillId="2" borderId="1" xfId="0" applyFont="1" applyFill="1" applyBorder="1" applyAlignment="1">
      <alignment horizontal="center"/>
    </xf>
    <xf numFmtId="177" fontId="4" fillId="2" borderId="1" xfId="0" applyNumberFormat="1" applyFont="1" applyFill="1" applyBorder="1" applyAlignment="1">
      <alignment horizontal="center"/>
    </xf>
    <xf numFmtId="0" fontId="4" fillId="0" borderId="1" xfId="0" applyNumberFormat="1" applyFont="1" applyBorder="1" applyAlignment="1">
      <alignment/>
    </xf>
    <xf numFmtId="0" fontId="4" fillId="0" borderId="1" xfId="0" applyNumberFormat="1" applyFont="1" applyBorder="1" applyAlignment="1" quotePrefix="1">
      <alignment/>
    </xf>
    <xf numFmtId="0" fontId="4" fillId="5" borderId="1" xfId="16" applyFont="1" applyFill="1" applyBorder="1" applyAlignment="1">
      <alignment vertical="center"/>
      <protection/>
    </xf>
    <xf numFmtId="0" fontId="4" fillId="3" borderId="1" xfId="0" applyFont="1" applyFill="1" applyBorder="1" applyAlignment="1">
      <alignment horizontal="left" vertical="center"/>
    </xf>
    <xf numFmtId="0" fontId="4" fillId="4" borderId="1" xfId="16" applyFont="1" applyFill="1" applyBorder="1" applyAlignment="1">
      <alignment horizontal="left" vertical="center"/>
      <protection/>
    </xf>
    <xf numFmtId="0" fontId="4" fillId="5" borderId="1" xfId="16" applyFont="1" applyFill="1" applyBorder="1" applyAlignment="1">
      <alignment horizontal="left" vertical="center"/>
      <protection/>
    </xf>
    <xf numFmtId="0" fontId="4" fillId="8" borderId="1" xfId="16" applyFont="1" applyFill="1" applyBorder="1" applyAlignment="1">
      <alignment horizontal="left" vertical="center"/>
      <protection/>
    </xf>
    <xf numFmtId="0" fontId="4" fillId="6" borderId="1" xfId="0" applyFont="1" applyFill="1" applyBorder="1" applyAlignment="1">
      <alignment horizontal="left" vertical="center"/>
    </xf>
    <xf numFmtId="0" fontId="4" fillId="7" borderId="1" xfId="0" applyFont="1" applyFill="1" applyBorder="1" applyAlignment="1">
      <alignment horizontal="left" vertical="center"/>
    </xf>
    <xf numFmtId="0" fontId="4" fillId="9" borderId="1" xfId="0" applyFont="1" applyFill="1" applyBorder="1" applyAlignment="1">
      <alignment horizontal="left"/>
    </xf>
    <xf numFmtId="177" fontId="4" fillId="0" borderId="1" xfId="20" applyNumberFormat="1" applyFont="1" applyBorder="1" applyAlignment="1">
      <alignment horizontal="right" vertical="center" wrapText="1"/>
    </xf>
    <xf numFmtId="177" fontId="4" fillId="0" borderId="1" xfId="20" applyNumberFormat="1" applyFont="1" applyFill="1" applyBorder="1" applyAlignment="1">
      <alignment horizontal="right" vertical="center" wrapText="1"/>
    </xf>
    <xf numFmtId="177" fontId="4" fillId="11" borderId="1" xfId="20" applyNumberFormat="1" applyFont="1" applyFill="1" applyBorder="1" applyAlignment="1" applyProtection="1">
      <alignment horizontal="center" vertical="center" wrapText="1"/>
      <protection/>
    </xf>
    <xf numFmtId="177" fontId="4" fillId="4" borderId="1" xfId="16" applyNumberFormat="1" applyFont="1" applyFill="1" applyBorder="1" applyAlignment="1">
      <alignment vertical="center" wrapText="1"/>
      <protection/>
    </xf>
    <xf numFmtId="177" fontId="4" fillId="5" borderId="1" xfId="16" applyNumberFormat="1" applyFont="1" applyFill="1" applyBorder="1" applyAlignment="1">
      <alignment vertical="center" wrapText="1"/>
      <protection/>
    </xf>
    <xf numFmtId="177" fontId="4" fillId="12" borderId="1" xfId="16" applyNumberFormat="1" applyFont="1" applyFill="1" applyBorder="1" applyAlignment="1">
      <alignment horizontal="right" vertical="center" wrapText="1"/>
      <protection/>
    </xf>
    <xf numFmtId="177" fontId="4" fillId="10" borderId="1" xfId="16" applyNumberFormat="1" applyFont="1" applyFill="1" applyBorder="1" applyAlignment="1">
      <alignment horizontal="right" vertical="center" wrapText="1"/>
      <protection/>
    </xf>
    <xf numFmtId="177" fontId="1" fillId="0" borderId="0" xfId="0" applyNumberFormat="1" applyFont="1" applyBorder="1" applyAlignment="1">
      <alignment horizontal="right"/>
    </xf>
    <xf numFmtId="14" fontId="4" fillId="2" borderId="1" xfId="16" applyNumberFormat="1" applyFont="1" applyFill="1" applyBorder="1">
      <alignment vertical="center"/>
      <protection/>
    </xf>
    <xf numFmtId="0" fontId="4" fillId="0" borderId="1" xfId="0" applyFont="1" applyBorder="1" applyAlignment="1">
      <alignment horizontal="left"/>
    </xf>
    <xf numFmtId="49" fontId="4" fillId="13" borderId="1" xfId="16" applyNumberFormat="1" applyFont="1" applyFill="1" applyBorder="1" applyAlignment="1">
      <alignment vertical="center" wrapText="1"/>
      <protection/>
    </xf>
    <xf numFmtId="0" fontId="4" fillId="13" borderId="1" xfId="16" applyFont="1" applyFill="1" applyBorder="1">
      <alignment vertical="center"/>
      <protection/>
    </xf>
    <xf numFmtId="14" fontId="4" fillId="13" borderId="1" xfId="0" applyNumberFormat="1" applyFont="1" applyFill="1" applyBorder="1" applyAlignment="1">
      <alignment/>
    </xf>
    <xf numFmtId="49" fontId="4" fillId="13" borderId="5" xfId="16" applyNumberFormat="1" applyFont="1" applyFill="1" applyBorder="1" applyAlignment="1">
      <alignment vertical="center" wrapText="1"/>
      <protection/>
    </xf>
    <xf numFmtId="49" fontId="4" fillId="13" borderId="6" xfId="16" applyNumberFormat="1" applyFont="1" applyFill="1" applyBorder="1" applyAlignment="1">
      <alignment vertical="center" wrapText="1"/>
      <protection/>
    </xf>
    <xf numFmtId="0" fontId="4" fillId="13" borderId="1" xfId="0" applyFont="1" applyFill="1" applyBorder="1" applyAlignment="1">
      <alignment/>
    </xf>
    <xf numFmtId="49" fontId="4" fillId="13" borderId="1" xfId="0" applyNumberFormat="1" applyFont="1" applyFill="1" applyBorder="1" applyAlignment="1">
      <alignment/>
    </xf>
    <xf numFmtId="0" fontId="4" fillId="8" borderId="2" xfId="16" applyFont="1" applyFill="1" applyBorder="1" applyAlignment="1">
      <alignment horizontal="center" vertical="center" wrapText="1"/>
      <protection/>
    </xf>
    <xf numFmtId="0" fontId="4" fillId="8" borderId="11" xfId="16" applyFont="1" applyFill="1" applyBorder="1" applyAlignment="1">
      <alignment horizontal="center" vertical="center" wrapText="1"/>
      <protection/>
    </xf>
    <xf numFmtId="0" fontId="4" fillId="8" borderId="10" xfId="16" applyFont="1" applyFill="1" applyBorder="1" applyAlignment="1">
      <alignment horizontal="center" vertical="center" wrapText="1"/>
      <protection/>
    </xf>
    <xf numFmtId="0" fontId="4" fillId="4" borderId="2" xfId="16" applyFont="1" applyFill="1" applyBorder="1" applyAlignment="1">
      <alignment horizontal="center" vertical="center" wrapText="1"/>
      <protection/>
    </xf>
    <xf numFmtId="0" fontId="4" fillId="4" borderId="11" xfId="16" applyFont="1" applyFill="1" applyBorder="1" applyAlignment="1">
      <alignment horizontal="center" vertical="center" wrapText="1"/>
      <protection/>
    </xf>
    <xf numFmtId="0" fontId="4" fillId="4" borderId="10" xfId="16" applyFont="1" applyFill="1" applyBorder="1" applyAlignment="1">
      <alignment horizontal="center" vertical="center" wrapText="1"/>
      <protection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7" borderId="1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 wrapText="1"/>
    </xf>
    <xf numFmtId="0" fontId="4" fillId="3" borderId="1" xfId="16" applyFont="1" applyFill="1" applyBorder="1" applyAlignment="1">
      <alignment horizontal="center" vertical="center" wrapText="1"/>
      <protection/>
    </xf>
    <xf numFmtId="0" fontId="4" fillId="4" borderId="1" xfId="16" applyFont="1" applyFill="1" applyBorder="1" applyAlignment="1">
      <alignment horizontal="center" vertical="center" wrapText="1"/>
      <protection/>
    </xf>
    <xf numFmtId="0" fontId="4" fillId="5" borderId="1" xfId="16" applyFont="1" applyFill="1" applyBorder="1" applyAlignment="1">
      <alignment horizontal="center" vertical="center" wrapText="1"/>
      <protection/>
    </xf>
    <xf numFmtId="0" fontId="4" fillId="8" borderId="1" xfId="16" applyFont="1" applyFill="1" applyBorder="1" applyAlignment="1">
      <alignment horizontal="center" vertical="center" wrapText="1"/>
      <protection/>
    </xf>
    <xf numFmtId="0" fontId="4" fillId="0" borderId="1" xfId="16" applyFont="1" applyFill="1" applyBorder="1">
      <alignment vertical="center"/>
      <protection/>
    </xf>
  </cellXfs>
  <cellStyles count="9">
    <cellStyle name="Normal" xfId="0"/>
    <cellStyle name="Percent" xfId="15"/>
    <cellStyle name="常规_上报设备清单1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K12" sqref="K12"/>
    </sheetView>
  </sheetViews>
  <sheetFormatPr defaultColWidth="9.00390625" defaultRowHeight="14.25"/>
  <cols>
    <col min="1" max="1" width="11.25390625" style="54" customWidth="1"/>
    <col min="2" max="2" width="16.375" style="54" customWidth="1"/>
    <col min="3" max="3" width="7.625" style="54" customWidth="1"/>
    <col min="4" max="4" width="12.125" style="61" customWidth="1"/>
    <col min="5" max="5" width="23.50390625" style="54" customWidth="1"/>
    <col min="6" max="6" width="17.25390625" style="54" customWidth="1"/>
    <col min="7" max="8" width="9.375" style="54" customWidth="1"/>
    <col min="9" max="9" width="10.375" style="59" customWidth="1"/>
    <col min="10" max="16384" width="9.00390625" style="54" customWidth="1"/>
  </cols>
  <sheetData>
    <row r="1" spans="1:9" ht="26.25" thickBot="1">
      <c r="A1" s="187" t="s">
        <v>11</v>
      </c>
      <c r="B1" s="187"/>
      <c r="C1" s="187"/>
      <c r="D1" s="187"/>
      <c r="E1" s="187"/>
      <c r="F1" s="187"/>
      <c r="G1" s="187"/>
      <c r="H1" s="187"/>
      <c r="I1" s="187"/>
    </row>
    <row r="2" spans="1:9" s="18" customFormat="1" ht="26.25" customHeight="1" thickBot="1">
      <c r="A2" s="10" t="s">
        <v>0</v>
      </c>
      <c r="B2" s="30" t="s">
        <v>1</v>
      </c>
      <c r="C2" s="30" t="s">
        <v>2</v>
      </c>
      <c r="D2" s="53" t="s">
        <v>3</v>
      </c>
      <c r="E2" s="30" t="s">
        <v>4</v>
      </c>
      <c r="F2" s="78" t="s">
        <v>5</v>
      </c>
      <c r="G2" s="31" t="s">
        <v>6</v>
      </c>
      <c r="H2" s="31" t="s">
        <v>7</v>
      </c>
      <c r="I2" s="32" t="s">
        <v>8</v>
      </c>
    </row>
    <row r="3" spans="1:9" s="21" customFormat="1" ht="24">
      <c r="A3" s="184" t="s">
        <v>17</v>
      </c>
      <c r="B3" s="38" t="s">
        <v>151</v>
      </c>
      <c r="C3" s="92" t="s">
        <v>81</v>
      </c>
      <c r="D3" s="39">
        <v>1343870</v>
      </c>
      <c r="E3" s="38" t="s">
        <v>152</v>
      </c>
      <c r="F3" s="86" t="s">
        <v>153</v>
      </c>
      <c r="G3" s="84" t="s">
        <v>154</v>
      </c>
      <c r="H3" s="84" t="s">
        <v>155</v>
      </c>
      <c r="I3" s="177"/>
    </row>
    <row r="4" spans="1:9" s="21" customFormat="1" ht="14.25">
      <c r="A4" s="185"/>
      <c r="B4" s="89"/>
      <c r="C4" s="88"/>
      <c r="D4" s="37"/>
      <c r="E4" s="89"/>
      <c r="F4" s="7"/>
      <c r="G4" s="90"/>
      <c r="H4" s="85"/>
      <c r="I4" s="69"/>
    </row>
    <row r="5" spans="1:9" s="20" customFormat="1" ht="12.75" thickBot="1">
      <c r="A5" s="186"/>
      <c r="B5" s="40"/>
      <c r="C5" s="41"/>
      <c r="D5" s="42">
        <f>SUM(D3:D4)</f>
        <v>1343870</v>
      </c>
      <c r="E5" s="40"/>
      <c r="F5" s="40"/>
      <c r="G5" s="43"/>
      <c r="H5" s="43"/>
      <c r="I5" s="44"/>
    </row>
    <row r="6" spans="1:9" s="22" customFormat="1" ht="12">
      <c r="A6" s="181" t="s">
        <v>15</v>
      </c>
      <c r="B6" s="73" t="s">
        <v>111</v>
      </c>
      <c r="C6" s="73" t="s">
        <v>112</v>
      </c>
      <c r="D6" s="57">
        <v>58000</v>
      </c>
      <c r="E6" s="73" t="s">
        <v>113</v>
      </c>
      <c r="F6" s="51" t="s">
        <v>143</v>
      </c>
      <c r="G6" s="45" t="s">
        <v>114</v>
      </c>
      <c r="H6" s="45" t="s">
        <v>115</v>
      </c>
      <c r="I6" s="58" t="s">
        <v>157</v>
      </c>
    </row>
    <row r="7" spans="1:9" s="22" customFormat="1" ht="12">
      <c r="A7" s="182"/>
      <c r="B7" s="79" t="s">
        <v>142</v>
      </c>
      <c r="C7" s="79" t="s">
        <v>81</v>
      </c>
      <c r="D7" s="80">
        <v>699800</v>
      </c>
      <c r="E7" s="79" t="s">
        <v>117</v>
      </c>
      <c r="F7" s="36" t="s">
        <v>144</v>
      </c>
      <c r="G7" s="81" t="s">
        <v>145</v>
      </c>
      <c r="H7" s="81" t="s">
        <v>146</v>
      </c>
      <c r="I7" s="178"/>
    </row>
    <row r="8" spans="1:9" s="22" customFormat="1" ht="12">
      <c r="A8" s="182"/>
      <c r="B8" s="79" t="s">
        <v>162</v>
      </c>
      <c r="C8" s="79" t="s">
        <v>112</v>
      </c>
      <c r="D8" s="80">
        <v>158000</v>
      </c>
      <c r="E8" s="79" t="s">
        <v>163</v>
      </c>
      <c r="F8" s="36" t="s">
        <v>166</v>
      </c>
      <c r="G8" s="81" t="s">
        <v>156</v>
      </c>
      <c r="H8" s="81" t="s">
        <v>156</v>
      </c>
      <c r="I8" s="82" t="s">
        <v>167</v>
      </c>
    </row>
    <row r="9" spans="1:9" s="22" customFormat="1" ht="12">
      <c r="A9" s="182"/>
      <c r="B9" s="79" t="s">
        <v>170</v>
      </c>
      <c r="C9" s="79" t="s">
        <v>81</v>
      </c>
      <c r="D9" s="80">
        <v>266600</v>
      </c>
      <c r="E9" s="79" t="s">
        <v>176</v>
      </c>
      <c r="F9" s="36" t="s">
        <v>193</v>
      </c>
      <c r="G9" s="81" t="s">
        <v>171</v>
      </c>
      <c r="H9" s="81" t="s">
        <v>76</v>
      </c>
      <c r="I9" s="82" t="s">
        <v>76</v>
      </c>
    </row>
    <row r="10" spans="1:9" s="22" customFormat="1" ht="12">
      <c r="A10" s="182"/>
      <c r="B10" s="79" t="s">
        <v>197</v>
      </c>
      <c r="C10" s="79" t="s">
        <v>198</v>
      </c>
      <c r="D10" s="80">
        <v>223442</v>
      </c>
      <c r="E10" s="79" t="s">
        <v>203</v>
      </c>
      <c r="F10" s="36" t="s">
        <v>199</v>
      </c>
      <c r="G10" s="81" t="s">
        <v>204</v>
      </c>
      <c r="H10" s="81" t="s">
        <v>205</v>
      </c>
      <c r="I10" s="82" t="s">
        <v>206</v>
      </c>
    </row>
    <row r="11" spans="1:9" s="22" customFormat="1" ht="12">
      <c r="A11" s="182"/>
      <c r="B11" s="79"/>
      <c r="C11" s="79"/>
      <c r="D11" s="80"/>
      <c r="E11" s="79"/>
      <c r="F11" s="36"/>
      <c r="G11" s="81"/>
      <c r="H11" s="81"/>
      <c r="I11" s="82"/>
    </row>
    <row r="12" spans="1:9" s="19" customFormat="1" ht="12.75" thickBot="1">
      <c r="A12" s="183"/>
      <c r="B12" s="46"/>
      <c r="C12" s="47"/>
      <c r="D12" s="48">
        <f>SUM(D6:D11)</f>
        <v>1405842</v>
      </c>
      <c r="E12" s="46"/>
      <c r="F12" s="46"/>
      <c r="G12" s="49"/>
      <c r="H12" s="49"/>
      <c r="I12" s="50"/>
    </row>
    <row r="13" spans="1:9" ht="14.25">
      <c r="A13" s="19" t="s">
        <v>79</v>
      </c>
      <c r="B13" s="19"/>
      <c r="C13" s="19"/>
      <c r="D13" s="91" t="e">
        <f>SUM(#REF!,#REF!,#REF!,#REF!,D12,#REF!,D5,#REF!)</f>
        <v>#REF!</v>
      </c>
      <c r="E13" s="19"/>
      <c r="F13" s="19"/>
      <c r="G13" s="19"/>
      <c r="H13" s="19"/>
      <c r="I13" s="24"/>
    </row>
    <row r="14" spans="1:9" ht="15" thickBot="1">
      <c r="A14" s="1"/>
      <c r="B14" s="1"/>
      <c r="C14" s="1"/>
      <c r="D14" s="14"/>
      <c r="E14" s="1"/>
      <c r="F14" s="1"/>
      <c r="G14" s="1"/>
      <c r="H14" s="1"/>
      <c r="I14" s="13"/>
    </row>
    <row r="15" spans="1:9" ht="14.25">
      <c r="A15" s="1"/>
      <c r="B15" s="10" t="s">
        <v>0</v>
      </c>
      <c r="C15" s="66" t="s">
        <v>26</v>
      </c>
      <c r="D15" s="67" t="s">
        <v>27</v>
      </c>
      <c r="E15" s="1"/>
      <c r="F15" s="1"/>
      <c r="G15" s="1"/>
      <c r="H15" s="1"/>
      <c r="I15" s="13"/>
    </row>
    <row r="16" spans="1:9" ht="24">
      <c r="A16" s="1"/>
      <c r="B16" s="52" t="s">
        <v>12</v>
      </c>
      <c r="C16" s="11">
        <v>200</v>
      </c>
      <c r="D16" s="62" t="e">
        <f>C16*10000-#REF!</f>
        <v>#REF!</v>
      </c>
      <c r="E16" s="1" t="s">
        <v>23</v>
      </c>
      <c r="F16" s="1"/>
      <c r="G16" s="1"/>
      <c r="H16" s="1"/>
      <c r="I16" s="13"/>
    </row>
    <row r="17" spans="1:9" ht="24">
      <c r="A17" s="1"/>
      <c r="B17" s="15" t="s">
        <v>13</v>
      </c>
      <c r="C17" s="68">
        <v>150</v>
      </c>
      <c r="D17" s="63">
        <f>C17*10000-D5</f>
        <v>156130</v>
      </c>
      <c r="E17" s="1" t="s">
        <v>23</v>
      </c>
      <c r="F17" s="1"/>
      <c r="G17" s="1"/>
      <c r="H17" s="1"/>
      <c r="I17" s="13"/>
    </row>
    <row r="18" spans="1:5" ht="36">
      <c r="A18" s="1"/>
      <c r="B18" s="16" t="s">
        <v>14</v>
      </c>
      <c r="C18" s="71">
        <v>100</v>
      </c>
      <c r="D18" s="64" t="e">
        <f>C18*10000-#REF!</f>
        <v>#REF!</v>
      </c>
      <c r="E18" s="1" t="s">
        <v>23</v>
      </c>
    </row>
    <row r="19" spans="1:5" ht="24">
      <c r="A19" s="1"/>
      <c r="B19" s="33" t="s">
        <v>18</v>
      </c>
      <c r="C19" s="72">
        <v>150</v>
      </c>
      <c r="D19" s="65">
        <f>C19*10000-D12</f>
        <v>94158</v>
      </c>
      <c r="E19" s="1" t="s">
        <v>23</v>
      </c>
    </row>
    <row r="20" spans="1:5" ht="24">
      <c r="A20" s="1"/>
      <c r="B20" s="34" t="s">
        <v>19</v>
      </c>
      <c r="C20" s="28">
        <v>160</v>
      </c>
      <c r="D20" s="110" t="e">
        <f>C20*10000-#REF!</f>
        <v>#REF!</v>
      </c>
      <c r="E20" s="1" t="s">
        <v>23</v>
      </c>
    </row>
    <row r="21" spans="1:5" ht="24">
      <c r="A21" s="1"/>
      <c r="B21" s="35" t="s">
        <v>20</v>
      </c>
      <c r="C21" s="29">
        <v>50</v>
      </c>
      <c r="D21" s="111" t="e">
        <f>C21*10000-#REF!</f>
        <v>#REF!</v>
      </c>
      <c r="E21" s="93" t="s">
        <v>24</v>
      </c>
    </row>
    <row r="22" spans="1:5" ht="14.25">
      <c r="A22" s="1"/>
      <c r="B22" s="76" t="s">
        <v>21</v>
      </c>
      <c r="C22" s="74">
        <v>100</v>
      </c>
      <c r="D22" s="169" t="e">
        <f>C22*10000-#REF!</f>
        <v>#REF!</v>
      </c>
      <c r="E22" s="1" t="s">
        <v>23</v>
      </c>
    </row>
    <row r="23" spans="1:5" ht="14.25">
      <c r="A23" s="1"/>
      <c r="B23" s="77" t="s">
        <v>16</v>
      </c>
      <c r="C23" s="75">
        <v>338</v>
      </c>
      <c r="D23" s="170" t="e">
        <f>C23*10000-#REF!</f>
        <v>#REF!</v>
      </c>
      <c r="E23" s="93" t="s">
        <v>25</v>
      </c>
    </row>
    <row r="24" spans="1:5" ht="15" thickBot="1">
      <c r="A24" s="1"/>
      <c r="B24" s="94" t="s">
        <v>22</v>
      </c>
      <c r="C24" s="12">
        <f>SUM(C16:C23)</f>
        <v>1248</v>
      </c>
      <c r="D24" s="60" t="e">
        <f>SUM(D16:D23)</f>
        <v>#REF!</v>
      </c>
      <c r="E24" s="1"/>
    </row>
    <row r="25" spans="1:5" ht="14.25">
      <c r="A25" s="1"/>
      <c r="B25" s="1"/>
      <c r="C25" s="1"/>
      <c r="D25" s="14"/>
      <c r="E25" s="1"/>
    </row>
  </sheetData>
  <mergeCells count="3">
    <mergeCell ref="A3:A5"/>
    <mergeCell ref="A1:I1"/>
    <mergeCell ref="A6:A12"/>
  </mergeCells>
  <printOptions/>
  <pageMargins left="0.75" right="0.75" top="1" bottom="1" header="0.5" footer="0.5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7"/>
  <sheetViews>
    <sheetView workbookViewId="0" topLeftCell="A1">
      <pane xSplit="1" ySplit="2" topLeftCell="B3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13" sqref="I13"/>
    </sheetView>
  </sheetViews>
  <sheetFormatPr defaultColWidth="9.00390625" defaultRowHeight="14.25"/>
  <cols>
    <col min="1" max="1" width="11.25390625" style="113" customWidth="1"/>
    <col min="2" max="2" width="16.375" style="115" customWidth="1"/>
    <col min="3" max="3" width="8.625" style="113" customWidth="1"/>
    <col min="4" max="4" width="12.125" style="118" customWidth="1"/>
    <col min="5" max="5" width="25.00390625" style="113" customWidth="1"/>
    <col min="6" max="6" width="18.875" style="113" customWidth="1"/>
    <col min="7" max="8" width="9.375" style="113" customWidth="1"/>
    <col min="9" max="9" width="9.625" style="114" customWidth="1"/>
    <col min="10" max="16384" width="9.00390625" style="113" customWidth="1"/>
  </cols>
  <sheetData>
    <row r="1" spans="1:9" ht="25.5">
      <c r="A1" s="188" t="s">
        <v>10</v>
      </c>
      <c r="B1" s="188"/>
      <c r="C1" s="188"/>
      <c r="D1" s="188"/>
      <c r="E1" s="188"/>
      <c r="F1" s="188"/>
      <c r="G1" s="188"/>
      <c r="H1" s="188"/>
      <c r="I1" s="188"/>
    </row>
    <row r="2" spans="1:9" s="17" customFormat="1" ht="26.25" customHeight="1">
      <c r="A2" s="119" t="s">
        <v>0</v>
      </c>
      <c r="B2" s="121" t="s">
        <v>1</v>
      </c>
      <c r="C2" s="119" t="s">
        <v>2</v>
      </c>
      <c r="D2" s="120" t="s">
        <v>3</v>
      </c>
      <c r="E2" s="119" t="s">
        <v>4</v>
      </c>
      <c r="F2" s="119" t="s">
        <v>5</v>
      </c>
      <c r="G2" s="121" t="s">
        <v>6</v>
      </c>
      <c r="H2" s="121" t="s">
        <v>7</v>
      </c>
      <c r="I2" s="122" t="s">
        <v>8</v>
      </c>
    </row>
    <row r="3" spans="1:9" s="20" customFormat="1" ht="24">
      <c r="A3" s="191" t="s">
        <v>251</v>
      </c>
      <c r="B3" s="154" t="s">
        <v>247</v>
      </c>
      <c r="C3" s="70" t="s">
        <v>81</v>
      </c>
      <c r="D3" s="55">
        <v>1135257</v>
      </c>
      <c r="E3" s="70" t="s">
        <v>249</v>
      </c>
      <c r="F3" s="4" t="s">
        <v>248</v>
      </c>
      <c r="G3" s="56" t="s">
        <v>119</v>
      </c>
      <c r="H3" s="56" t="s">
        <v>76</v>
      </c>
      <c r="I3" s="5" t="s">
        <v>250</v>
      </c>
    </row>
    <row r="4" spans="1:9" s="20" customFormat="1" ht="24">
      <c r="A4" s="191"/>
      <c r="B4" s="154" t="s">
        <v>129</v>
      </c>
      <c r="C4" s="70" t="s">
        <v>81</v>
      </c>
      <c r="D4" s="55">
        <v>144000</v>
      </c>
      <c r="E4" s="70" t="s">
        <v>165</v>
      </c>
      <c r="F4" s="4" t="s">
        <v>164</v>
      </c>
      <c r="G4" s="56" t="s">
        <v>130</v>
      </c>
      <c r="H4" s="56" t="s">
        <v>71</v>
      </c>
      <c r="I4" s="5" t="s">
        <v>168</v>
      </c>
    </row>
    <row r="5" spans="1:9" s="20" customFormat="1" ht="12">
      <c r="A5" s="191"/>
      <c r="B5" s="154" t="s">
        <v>139</v>
      </c>
      <c r="C5" s="70" t="s">
        <v>81</v>
      </c>
      <c r="D5" s="55">
        <v>1579860</v>
      </c>
      <c r="E5" s="70" t="s">
        <v>84</v>
      </c>
      <c r="F5" s="4" t="s">
        <v>140</v>
      </c>
      <c r="G5" s="56" t="s">
        <v>107</v>
      </c>
      <c r="H5" s="56" t="s">
        <v>141</v>
      </c>
      <c r="I5" s="174"/>
    </row>
    <row r="6" spans="1:9" s="20" customFormat="1" ht="12">
      <c r="A6" s="191"/>
      <c r="B6" s="155"/>
      <c r="C6" s="2"/>
      <c r="D6" s="55"/>
      <c r="E6" s="2"/>
      <c r="F6" s="4"/>
      <c r="G6" s="6"/>
      <c r="H6" s="6"/>
      <c r="I6" s="5"/>
    </row>
    <row r="7" spans="1:9" s="20" customFormat="1" ht="14.25" customHeight="1">
      <c r="A7" s="191"/>
      <c r="B7" s="129"/>
      <c r="C7" s="123"/>
      <c r="D7" s="126">
        <f>SUM(D3:D6)</f>
        <v>2859117</v>
      </c>
      <c r="E7" s="125"/>
      <c r="F7" s="125"/>
      <c r="G7" s="127"/>
      <c r="H7" s="127"/>
      <c r="I7" s="128"/>
    </row>
    <row r="8" spans="1:9" s="20" customFormat="1" ht="12">
      <c r="A8" s="192" t="s">
        <v>252</v>
      </c>
      <c r="B8" s="140" t="s">
        <v>80</v>
      </c>
      <c r="C8" s="4" t="s">
        <v>81</v>
      </c>
      <c r="D8" s="164">
        <v>1499000</v>
      </c>
      <c r="E8" s="103" t="s">
        <v>82</v>
      </c>
      <c r="F8" s="106" t="s">
        <v>68</v>
      </c>
      <c r="G8" s="105" t="s">
        <v>70</v>
      </c>
      <c r="H8" s="109" t="s">
        <v>71</v>
      </c>
      <c r="I8" s="195" t="s">
        <v>263</v>
      </c>
    </row>
    <row r="9" spans="1:9" s="20" customFormat="1" ht="12">
      <c r="A9" s="192"/>
      <c r="B9" s="140" t="s">
        <v>83</v>
      </c>
      <c r="C9" s="4" t="s">
        <v>81</v>
      </c>
      <c r="D9" s="164">
        <v>2397300</v>
      </c>
      <c r="E9" s="103" t="s">
        <v>84</v>
      </c>
      <c r="F9" s="106" t="s">
        <v>69</v>
      </c>
      <c r="G9" s="105" t="s">
        <v>72</v>
      </c>
      <c r="H9" s="109" t="s">
        <v>71</v>
      </c>
      <c r="I9" s="175"/>
    </row>
    <row r="10" spans="1:9" s="20" customFormat="1" ht="12">
      <c r="A10" s="192"/>
      <c r="B10" s="140" t="s">
        <v>104</v>
      </c>
      <c r="C10" s="4" t="s">
        <v>81</v>
      </c>
      <c r="D10" s="164">
        <v>1579900</v>
      </c>
      <c r="E10" s="103" t="s">
        <v>105</v>
      </c>
      <c r="F10" s="4" t="s">
        <v>106</v>
      </c>
      <c r="G10" s="105" t="s">
        <v>107</v>
      </c>
      <c r="H10" s="109" t="s">
        <v>75</v>
      </c>
      <c r="I10" s="8" t="s">
        <v>260</v>
      </c>
    </row>
    <row r="11" spans="1:9" s="20" customFormat="1" ht="12">
      <c r="A11" s="192"/>
      <c r="B11" s="140" t="s">
        <v>197</v>
      </c>
      <c r="C11" s="4" t="s">
        <v>198</v>
      </c>
      <c r="D11" s="164">
        <v>98800</v>
      </c>
      <c r="E11" s="103"/>
      <c r="F11" s="4"/>
      <c r="G11" s="105"/>
      <c r="H11" s="109"/>
      <c r="I11" s="8"/>
    </row>
    <row r="12" spans="1:9" s="20" customFormat="1" ht="12">
      <c r="A12" s="192"/>
      <c r="B12" s="140" t="s">
        <v>207</v>
      </c>
      <c r="C12" s="4" t="s">
        <v>136</v>
      </c>
      <c r="D12" s="164">
        <v>314000</v>
      </c>
      <c r="E12" s="7" t="s">
        <v>262</v>
      </c>
      <c r="F12" s="4" t="s">
        <v>261</v>
      </c>
      <c r="G12" s="105" t="s">
        <v>208</v>
      </c>
      <c r="H12" s="109" t="s">
        <v>209</v>
      </c>
      <c r="I12" s="8" t="s">
        <v>264</v>
      </c>
    </row>
    <row r="13" spans="1:9" s="20" customFormat="1" ht="12">
      <c r="A13" s="192"/>
      <c r="B13" s="140" t="s">
        <v>197</v>
      </c>
      <c r="C13" s="4" t="s">
        <v>259</v>
      </c>
      <c r="D13" s="164">
        <v>50000</v>
      </c>
      <c r="E13" s="7" t="s">
        <v>137</v>
      </c>
      <c r="F13" s="4"/>
      <c r="G13" s="105"/>
      <c r="H13" s="109"/>
      <c r="I13" s="8" t="s">
        <v>150</v>
      </c>
    </row>
    <row r="14" spans="1:9" s="20" customFormat="1" ht="12">
      <c r="A14" s="192"/>
      <c r="B14" s="124"/>
      <c r="C14" s="70"/>
      <c r="D14" s="3"/>
      <c r="E14" s="4"/>
      <c r="F14" s="7"/>
      <c r="G14" s="6"/>
      <c r="H14" s="6"/>
      <c r="I14" s="5"/>
    </row>
    <row r="15" spans="1:9" s="20" customFormat="1" ht="12">
      <c r="A15" s="192"/>
      <c r="B15" s="134"/>
      <c r="C15" s="130"/>
      <c r="D15" s="167">
        <f>SUM(D8:D14)</f>
        <v>5939000</v>
      </c>
      <c r="E15" s="131"/>
      <c r="F15" s="131"/>
      <c r="G15" s="132"/>
      <c r="H15" s="132"/>
      <c r="I15" s="133"/>
    </row>
    <row r="16" spans="1:9" s="20" customFormat="1" ht="12">
      <c r="A16" s="193" t="s">
        <v>253</v>
      </c>
      <c r="B16" s="140" t="s">
        <v>85</v>
      </c>
      <c r="C16" s="4" t="s">
        <v>81</v>
      </c>
      <c r="D16" s="165">
        <v>1998660</v>
      </c>
      <c r="E16" s="103" t="s">
        <v>87</v>
      </c>
      <c r="F16" s="106" t="s">
        <v>86</v>
      </c>
      <c r="G16" s="124" t="s">
        <v>77</v>
      </c>
      <c r="H16" s="8" t="s">
        <v>76</v>
      </c>
      <c r="I16" s="175"/>
    </row>
    <row r="17" spans="1:9" s="20" customFormat="1" ht="12">
      <c r="A17" s="193"/>
      <c r="B17" s="146" t="s">
        <v>99</v>
      </c>
      <c r="C17" s="4" t="s">
        <v>81</v>
      </c>
      <c r="D17" s="26">
        <v>2749600</v>
      </c>
      <c r="E17" s="4" t="s">
        <v>100</v>
      </c>
      <c r="F17" s="4" t="s">
        <v>101</v>
      </c>
      <c r="G17" s="56" t="s">
        <v>103</v>
      </c>
      <c r="H17" s="56" t="s">
        <v>102</v>
      </c>
      <c r="I17" s="176"/>
    </row>
    <row r="18" spans="1:9" s="20" customFormat="1" ht="12">
      <c r="A18" s="193"/>
      <c r="B18" s="146" t="s">
        <v>197</v>
      </c>
      <c r="C18" s="4" t="s">
        <v>198</v>
      </c>
      <c r="D18" s="26">
        <v>248000</v>
      </c>
      <c r="E18" s="4" t="s">
        <v>137</v>
      </c>
      <c r="F18" s="4" t="s">
        <v>222</v>
      </c>
      <c r="G18" s="56" t="s">
        <v>223</v>
      </c>
      <c r="H18" s="56" t="s">
        <v>181</v>
      </c>
      <c r="I18" s="56" t="s">
        <v>224</v>
      </c>
    </row>
    <row r="19" spans="1:9" s="20" customFormat="1" ht="12">
      <c r="A19" s="193"/>
      <c r="B19" s="146"/>
      <c r="C19" s="4"/>
      <c r="D19" s="26"/>
      <c r="E19" s="4"/>
      <c r="F19" s="4"/>
      <c r="G19" s="56"/>
      <c r="H19" s="56"/>
      <c r="I19" s="56"/>
    </row>
    <row r="20" spans="1:9" s="20" customFormat="1" ht="12">
      <c r="A20" s="193"/>
      <c r="B20" s="156"/>
      <c r="C20" s="135"/>
      <c r="D20" s="168">
        <f>SUM(D16:D19)</f>
        <v>4996260</v>
      </c>
      <c r="E20" s="136"/>
      <c r="F20" s="136"/>
      <c r="G20" s="137"/>
      <c r="H20" s="137"/>
      <c r="I20" s="138"/>
    </row>
    <row r="21" spans="1:9" s="22" customFormat="1" ht="12">
      <c r="A21" s="194" t="s">
        <v>254</v>
      </c>
      <c r="B21" s="154" t="s">
        <v>172</v>
      </c>
      <c r="C21" s="4" t="s">
        <v>81</v>
      </c>
      <c r="D21" s="55">
        <v>1108100</v>
      </c>
      <c r="E21" s="70" t="s">
        <v>173</v>
      </c>
      <c r="F21" s="4" t="s">
        <v>174</v>
      </c>
      <c r="G21" s="87" t="s">
        <v>169</v>
      </c>
      <c r="H21" s="87" t="s">
        <v>175</v>
      </c>
      <c r="I21" s="174"/>
    </row>
    <row r="22" spans="1:9" s="22" customFormat="1" ht="12">
      <c r="A22" s="194"/>
      <c r="B22" s="154" t="s">
        <v>213</v>
      </c>
      <c r="C22" s="4" t="s">
        <v>136</v>
      </c>
      <c r="D22" s="55">
        <v>789400</v>
      </c>
      <c r="E22" s="70" t="s">
        <v>214</v>
      </c>
      <c r="F22" s="4" t="s">
        <v>215</v>
      </c>
      <c r="G22" s="87" t="s">
        <v>216</v>
      </c>
      <c r="H22" s="172" t="s">
        <v>217</v>
      </c>
      <c r="I22" s="9"/>
    </row>
    <row r="23" spans="1:9" s="22" customFormat="1" ht="12">
      <c r="A23" s="194"/>
      <c r="B23" s="146"/>
      <c r="C23" s="70"/>
      <c r="D23" s="26"/>
      <c r="E23" s="70"/>
      <c r="F23" s="4"/>
      <c r="G23" s="87"/>
      <c r="H23" s="87"/>
      <c r="I23" s="9"/>
    </row>
    <row r="24" spans="1:9" s="22" customFormat="1" ht="12">
      <c r="A24" s="194"/>
      <c r="B24" s="145"/>
      <c r="C24" s="139"/>
      <c r="D24" s="142">
        <f>SUM(D21:D23)</f>
        <v>1897500</v>
      </c>
      <c r="E24" s="141"/>
      <c r="F24" s="141"/>
      <c r="G24" s="143"/>
      <c r="H24" s="143"/>
      <c r="I24" s="144"/>
    </row>
    <row r="25" spans="1:9" s="19" customFormat="1" ht="12">
      <c r="A25" s="191" t="s">
        <v>255</v>
      </c>
      <c r="B25" s="107" t="s">
        <v>88</v>
      </c>
      <c r="C25" s="4" t="s">
        <v>81</v>
      </c>
      <c r="D25" s="165">
        <v>996800</v>
      </c>
      <c r="E25" s="103" t="s">
        <v>89</v>
      </c>
      <c r="F25" s="106" t="s">
        <v>90</v>
      </c>
      <c r="G25" s="124" t="s">
        <v>67</v>
      </c>
      <c r="H25" s="4" t="s">
        <v>191</v>
      </c>
      <c r="I25" s="4" t="s">
        <v>160</v>
      </c>
    </row>
    <row r="26" spans="1:9" s="19" customFormat="1" ht="12">
      <c r="A26" s="191"/>
      <c r="B26" s="154" t="s">
        <v>116</v>
      </c>
      <c r="C26" s="4" t="s">
        <v>81</v>
      </c>
      <c r="D26" s="55">
        <v>1368900</v>
      </c>
      <c r="E26" s="70" t="s">
        <v>117</v>
      </c>
      <c r="F26" s="106" t="s">
        <v>118</v>
      </c>
      <c r="G26" s="56" t="s">
        <v>119</v>
      </c>
      <c r="H26" s="56" t="s">
        <v>120</v>
      </c>
      <c r="I26" s="174"/>
    </row>
    <row r="27" spans="1:9" s="19" customFormat="1" ht="24">
      <c r="A27" s="191"/>
      <c r="B27" s="154" t="s">
        <v>131</v>
      </c>
      <c r="C27" s="4" t="s">
        <v>81</v>
      </c>
      <c r="D27" s="55">
        <v>1138000</v>
      </c>
      <c r="E27" s="70" t="s">
        <v>132</v>
      </c>
      <c r="F27" s="4" t="s">
        <v>133</v>
      </c>
      <c r="G27" s="56" t="s">
        <v>134</v>
      </c>
      <c r="H27" s="56" t="s">
        <v>76</v>
      </c>
      <c r="I27" s="5" t="s">
        <v>192</v>
      </c>
    </row>
    <row r="28" spans="1:9" s="19" customFormat="1" ht="12">
      <c r="A28" s="191"/>
      <c r="B28" s="154" t="s">
        <v>210</v>
      </c>
      <c r="C28" s="4" t="s">
        <v>112</v>
      </c>
      <c r="D28" s="55">
        <v>70000</v>
      </c>
      <c r="E28" s="7" t="s">
        <v>93</v>
      </c>
      <c r="F28" s="4" t="s">
        <v>227</v>
      </c>
      <c r="G28" s="56" t="s">
        <v>201</v>
      </c>
      <c r="H28" s="56" t="s">
        <v>206</v>
      </c>
      <c r="I28" s="174"/>
    </row>
    <row r="29" spans="1:9" s="19" customFormat="1" ht="12">
      <c r="A29" s="191"/>
      <c r="B29" s="155"/>
      <c r="C29" s="2"/>
      <c r="D29" s="55"/>
      <c r="E29" s="2"/>
      <c r="F29" s="4"/>
      <c r="G29" s="6"/>
      <c r="H29" s="6"/>
      <c r="I29" s="5"/>
    </row>
    <row r="30" spans="1:9" s="19" customFormat="1" ht="12">
      <c r="A30" s="191"/>
      <c r="B30" s="129"/>
      <c r="C30" s="123"/>
      <c r="D30" s="126">
        <f>SUM(D25:D29)</f>
        <v>3573700</v>
      </c>
      <c r="E30" s="125"/>
      <c r="F30" s="125"/>
      <c r="G30" s="127"/>
      <c r="H30" s="127"/>
      <c r="I30" s="128"/>
    </row>
    <row r="31" spans="1:9" s="19" customFormat="1" ht="12">
      <c r="A31" s="192" t="s">
        <v>256</v>
      </c>
      <c r="B31" s="140" t="s">
        <v>63</v>
      </c>
      <c r="C31" s="4" t="s">
        <v>81</v>
      </c>
      <c r="D31" s="164">
        <v>3980320</v>
      </c>
      <c r="E31" s="103" t="s">
        <v>91</v>
      </c>
      <c r="F31" s="106" t="s">
        <v>92</v>
      </c>
      <c r="G31" s="124" t="s">
        <v>65</v>
      </c>
      <c r="H31" s="4" t="s">
        <v>66</v>
      </c>
      <c r="I31" s="179"/>
    </row>
    <row r="32" spans="1:9" s="19" customFormat="1" ht="12">
      <c r="A32" s="192"/>
      <c r="B32" s="108" t="s">
        <v>64</v>
      </c>
      <c r="C32" s="4" t="s">
        <v>81</v>
      </c>
      <c r="D32" s="166">
        <v>868600</v>
      </c>
      <c r="E32" s="7" t="s">
        <v>93</v>
      </c>
      <c r="F32" s="106" t="s">
        <v>94</v>
      </c>
      <c r="G32" s="124" t="s">
        <v>65</v>
      </c>
      <c r="H32" s="4" t="s">
        <v>66</v>
      </c>
      <c r="I32" s="4" t="s">
        <v>192</v>
      </c>
    </row>
    <row r="33" spans="1:9" s="19" customFormat="1" ht="12">
      <c r="A33" s="192"/>
      <c r="B33" s="140" t="s">
        <v>110</v>
      </c>
      <c r="C33" s="4" t="s">
        <v>81</v>
      </c>
      <c r="D33" s="166">
        <v>1619300</v>
      </c>
      <c r="E33" s="7" t="s">
        <v>95</v>
      </c>
      <c r="F33" s="106" t="s">
        <v>109</v>
      </c>
      <c r="G33" s="124" t="s">
        <v>65</v>
      </c>
      <c r="H33" s="4" t="s">
        <v>74</v>
      </c>
      <c r="I33" s="4" t="s">
        <v>157</v>
      </c>
    </row>
    <row r="34" spans="1:9" s="19" customFormat="1" ht="12">
      <c r="A34" s="192"/>
      <c r="B34" s="108" t="s">
        <v>158</v>
      </c>
      <c r="C34" s="4" t="s">
        <v>81</v>
      </c>
      <c r="D34" s="166">
        <v>2210000</v>
      </c>
      <c r="E34" s="103" t="s">
        <v>91</v>
      </c>
      <c r="F34" s="4" t="s">
        <v>159</v>
      </c>
      <c r="G34" s="124" t="s">
        <v>121</v>
      </c>
      <c r="H34" s="4" t="s">
        <v>66</v>
      </c>
      <c r="I34" s="4" t="s">
        <v>190</v>
      </c>
    </row>
    <row r="35" spans="1:9" s="19" customFormat="1" ht="12">
      <c r="A35" s="192"/>
      <c r="B35" s="108" t="s">
        <v>122</v>
      </c>
      <c r="C35" s="4" t="s">
        <v>81</v>
      </c>
      <c r="D35" s="166">
        <v>859700</v>
      </c>
      <c r="E35" s="7" t="s">
        <v>93</v>
      </c>
      <c r="F35" s="4" t="s">
        <v>123</v>
      </c>
      <c r="G35" s="124" t="s">
        <v>121</v>
      </c>
      <c r="H35" s="4" t="s">
        <v>66</v>
      </c>
      <c r="I35" s="4" t="s">
        <v>192</v>
      </c>
    </row>
    <row r="36" spans="1:9" s="19" customFormat="1" ht="12">
      <c r="A36" s="192"/>
      <c r="B36" s="108" t="s">
        <v>197</v>
      </c>
      <c r="C36" s="4" t="s">
        <v>198</v>
      </c>
      <c r="D36" s="166">
        <v>430000</v>
      </c>
      <c r="E36" s="7" t="s">
        <v>225</v>
      </c>
      <c r="F36" s="4" t="s">
        <v>226</v>
      </c>
      <c r="G36" s="124"/>
      <c r="H36" s="4" t="s">
        <v>102</v>
      </c>
      <c r="I36" s="4" t="s">
        <v>221</v>
      </c>
    </row>
    <row r="37" spans="1:9" s="19" customFormat="1" ht="12">
      <c r="A37" s="192"/>
      <c r="B37" s="124"/>
      <c r="C37" s="70"/>
      <c r="D37" s="3"/>
      <c r="E37" s="4"/>
      <c r="F37" s="7"/>
      <c r="G37" s="6"/>
      <c r="H37" s="6"/>
      <c r="I37" s="5"/>
    </row>
    <row r="38" spans="1:9" s="19" customFormat="1" ht="12">
      <c r="A38" s="192"/>
      <c r="B38" s="134"/>
      <c r="C38" s="130"/>
      <c r="D38" s="167">
        <f>SUM(D31:D37)</f>
        <v>9967920</v>
      </c>
      <c r="E38" s="131"/>
      <c r="F38" s="131"/>
      <c r="G38" s="132"/>
      <c r="H38" s="132"/>
      <c r="I38" s="133"/>
    </row>
    <row r="39" spans="1:9" s="19" customFormat="1" ht="12">
      <c r="A39" s="189" t="s">
        <v>257</v>
      </c>
      <c r="B39" s="104" t="s">
        <v>96</v>
      </c>
      <c r="C39" s="4" t="s">
        <v>81</v>
      </c>
      <c r="D39" s="164">
        <v>1475200</v>
      </c>
      <c r="E39" s="103" t="s">
        <v>97</v>
      </c>
      <c r="F39" s="106" t="s">
        <v>98</v>
      </c>
      <c r="G39" s="146" t="s">
        <v>73</v>
      </c>
      <c r="H39" s="4" t="s">
        <v>78</v>
      </c>
      <c r="I39" s="4" t="s">
        <v>179</v>
      </c>
    </row>
    <row r="40" spans="1:9" s="19" customFormat="1" ht="12">
      <c r="A40" s="189"/>
      <c r="B40" s="146" t="s">
        <v>124</v>
      </c>
      <c r="C40" s="4" t="s">
        <v>81</v>
      </c>
      <c r="D40" s="26">
        <v>94000</v>
      </c>
      <c r="E40" s="4" t="s">
        <v>125</v>
      </c>
      <c r="F40" s="4" t="s">
        <v>128</v>
      </c>
      <c r="G40" s="146" t="s">
        <v>126</v>
      </c>
      <c r="H40" s="4" t="s">
        <v>127</v>
      </c>
      <c r="I40" s="4" t="s">
        <v>157</v>
      </c>
    </row>
    <row r="41" spans="1:9" s="19" customFormat="1" ht="12">
      <c r="A41" s="189"/>
      <c r="B41" s="146" t="s">
        <v>135</v>
      </c>
      <c r="C41" s="4" t="s">
        <v>136</v>
      </c>
      <c r="D41" s="26">
        <v>192000</v>
      </c>
      <c r="E41" s="4" t="s">
        <v>137</v>
      </c>
      <c r="F41" s="4" t="s">
        <v>161</v>
      </c>
      <c r="G41" s="4" t="s">
        <v>134</v>
      </c>
      <c r="H41" s="4" t="s">
        <v>138</v>
      </c>
      <c r="I41" s="27" t="s">
        <v>156</v>
      </c>
    </row>
    <row r="42" spans="1:9" s="19" customFormat="1" ht="12">
      <c r="A42" s="189"/>
      <c r="B42" s="146" t="s">
        <v>147</v>
      </c>
      <c r="C42" s="4" t="s">
        <v>81</v>
      </c>
      <c r="D42" s="26">
        <v>1665000</v>
      </c>
      <c r="E42" s="4" t="s">
        <v>93</v>
      </c>
      <c r="F42" s="4" t="s">
        <v>148</v>
      </c>
      <c r="G42" s="4" t="s">
        <v>149</v>
      </c>
      <c r="H42" s="4" t="s">
        <v>150</v>
      </c>
      <c r="I42" s="180"/>
    </row>
    <row r="43" spans="1:9" s="19" customFormat="1" ht="12">
      <c r="A43" s="189"/>
      <c r="B43" s="146" t="s">
        <v>228</v>
      </c>
      <c r="C43" s="4" t="s">
        <v>229</v>
      </c>
      <c r="D43" s="26">
        <v>96400</v>
      </c>
      <c r="E43" s="4" t="s">
        <v>230</v>
      </c>
      <c r="F43" s="173">
        <v>20150627</v>
      </c>
      <c r="G43" s="4" t="s">
        <v>231</v>
      </c>
      <c r="H43" s="4" t="s">
        <v>224</v>
      </c>
      <c r="I43" s="27" t="s">
        <v>232</v>
      </c>
    </row>
    <row r="44" spans="1:9" s="19" customFormat="1" ht="12">
      <c r="A44" s="189"/>
      <c r="B44" s="146" t="s">
        <v>233</v>
      </c>
      <c r="C44" s="4" t="s">
        <v>229</v>
      </c>
      <c r="D44" s="26">
        <v>100000</v>
      </c>
      <c r="E44" s="4" t="s">
        <v>234</v>
      </c>
      <c r="F44" s="4" t="s">
        <v>235</v>
      </c>
      <c r="G44" s="4" t="s">
        <v>236</v>
      </c>
      <c r="H44" s="4" t="s">
        <v>237</v>
      </c>
      <c r="I44" s="27" t="s">
        <v>232</v>
      </c>
    </row>
    <row r="45" spans="1:9" s="19" customFormat="1" ht="12">
      <c r="A45" s="189"/>
      <c r="B45" s="146" t="s">
        <v>239</v>
      </c>
      <c r="C45" s="4" t="s">
        <v>112</v>
      </c>
      <c r="D45" s="26">
        <v>440000</v>
      </c>
      <c r="E45" s="4" t="s">
        <v>240</v>
      </c>
      <c r="F45" s="7" t="s">
        <v>241</v>
      </c>
      <c r="G45" s="4" t="s">
        <v>238</v>
      </c>
      <c r="H45" s="4" t="s">
        <v>175</v>
      </c>
      <c r="I45" s="180"/>
    </row>
    <row r="46" spans="1:9" s="19" customFormat="1" ht="12">
      <c r="A46" s="189"/>
      <c r="B46" s="146" t="s">
        <v>242</v>
      </c>
      <c r="C46" s="4" t="s">
        <v>112</v>
      </c>
      <c r="D46" s="26">
        <v>405000</v>
      </c>
      <c r="E46" s="4" t="s">
        <v>243</v>
      </c>
      <c r="F46" s="7" t="s">
        <v>244</v>
      </c>
      <c r="G46" s="4" t="s">
        <v>205</v>
      </c>
      <c r="H46" s="4" t="s">
        <v>175</v>
      </c>
      <c r="I46" s="180"/>
    </row>
    <row r="47" spans="1:9" s="19" customFormat="1" ht="12">
      <c r="A47" s="189"/>
      <c r="B47" s="146"/>
      <c r="C47" s="4"/>
      <c r="D47" s="26"/>
      <c r="E47" s="4"/>
      <c r="F47" s="4"/>
      <c r="G47" s="4"/>
      <c r="H47" s="4"/>
      <c r="I47" s="27"/>
    </row>
    <row r="48" spans="1:9" s="19" customFormat="1" ht="12">
      <c r="A48" s="189"/>
      <c r="B48" s="149"/>
      <c r="C48" s="29"/>
      <c r="D48" s="147">
        <f>SUM(D39:D47)</f>
        <v>4467600</v>
      </c>
      <c r="E48" s="29"/>
      <c r="F48" s="29"/>
      <c r="G48" s="29"/>
      <c r="H48" s="29"/>
      <c r="I48" s="148"/>
    </row>
    <row r="49" spans="1:9" s="19" customFormat="1" ht="12">
      <c r="A49" s="190" t="s">
        <v>258</v>
      </c>
      <c r="B49" s="146" t="s">
        <v>182</v>
      </c>
      <c r="C49" s="4" t="s">
        <v>108</v>
      </c>
      <c r="D49" s="26">
        <v>1819600</v>
      </c>
      <c r="E49" s="4" t="s">
        <v>183</v>
      </c>
      <c r="F49" s="7" t="s">
        <v>184</v>
      </c>
      <c r="G49" s="4" t="s">
        <v>180</v>
      </c>
      <c r="H49" s="4" t="s">
        <v>186</v>
      </c>
      <c r="I49" s="27" t="s">
        <v>200</v>
      </c>
    </row>
    <row r="50" spans="1:9" s="19" customFormat="1" ht="12">
      <c r="A50" s="190"/>
      <c r="B50" s="146" t="s">
        <v>219</v>
      </c>
      <c r="C50" s="4" t="s">
        <v>108</v>
      </c>
      <c r="D50" s="26">
        <v>1259000</v>
      </c>
      <c r="E50" s="4" t="s">
        <v>220</v>
      </c>
      <c r="F50" s="7" t="s">
        <v>218</v>
      </c>
      <c r="G50" s="4" t="s">
        <v>177</v>
      </c>
      <c r="H50" s="4" t="s">
        <v>188</v>
      </c>
      <c r="I50" s="27" t="s">
        <v>200</v>
      </c>
    </row>
    <row r="51" spans="1:9" s="19" customFormat="1" ht="12">
      <c r="A51" s="190"/>
      <c r="B51" s="146" t="s">
        <v>202</v>
      </c>
      <c r="C51" s="4" t="s">
        <v>108</v>
      </c>
      <c r="D51" s="26">
        <v>1251100</v>
      </c>
      <c r="E51" s="4" t="s">
        <v>183</v>
      </c>
      <c r="F51" s="7" t="s">
        <v>211</v>
      </c>
      <c r="G51" s="4" t="s">
        <v>180</v>
      </c>
      <c r="H51" s="4" t="s">
        <v>196</v>
      </c>
      <c r="I51" s="27" t="s">
        <v>212</v>
      </c>
    </row>
    <row r="52" spans="1:9" s="19" customFormat="1" ht="12">
      <c r="A52" s="190"/>
      <c r="B52" s="146" t="s">
        <v>189</v>
      </c>
      <c r="C52" s="4" t="s">
        <v>108</v>
      </c>
      <c r="D52" s="26">
        <v>1192000</v>
      </c>
      <c r="E52" s="4" t="s">
        <v>187</v>
      </c>
      <c r="F52" s="7" t="s">
        <v>185</v>
      </c>
      <c r="G52" s="4" t="s">
        <v>177</v>
      </c>
      <c r="H52" s="4" t="s">
        <v>190</v>
      </c>
      <c r="I52" s="180"/>
    </row>
    <row r="53" spans="1:9" s="19" customFormat="1" ht="24">
      <c r="A53" s="190"/>
      <c r="B53" s="146" t="s">
        <v>194</v>
      </c>
      <c r="C53" s="4" t="s">
        <v>136</v>
      </c>
      <c r="D53" s="26">
        <v>342000</v>
      </c>
      <c r="E53" s="4" t="s">
        <v>246</v>
      </c>
      <c r="F53" s="7" t="s">
        <v>245</v>
      </c>
      <c r="G53" s="4" t="s">
        <v>178</v>
      </c>
      <c r="H53" s="4" t="s">
        <v>195</v>
      </c>
      <c r="I53" s="27" t="s">
        <v>250</v>
      </c>
    </row>
    <row r="54" spans="1:9" s="19" customFormat="1" ht="12">
      <c r="A54" s="190"/>
      <c r="B54" s="146"/>
      <c r="C54" s="4"/>
      <c r="D54" s="26"/>
      <c r="E54" s="4"/>
      <c r="F54" s="7" t="s">
        <v>9</v>
      </c>
      <c r="G54" s="4"/>
      <c r="H54" s="4"/>
      <c r="I54" s="27"/>
    </row>
    <row r="55" spans="1:9" s="19" customFormat="1" ht="12">
      <c r="A55" s="190"/>
      <c r="B55" s="151"/>
      <c r="C55" s="74"/>
      <c r="D55" s="83">
        <f>SUM(D49:D54)</f>
        <v>5863700</v>
      </c>
      <c r="E55" s="74"/>
      <c r="F55" s="74"/>
      <c r="G55" s="74"/>
      <c r="H55" s="74"/>
      <c r="I55" s="150"/>
    </row>
    <row r="56" spans="1:9" ht="14.25">
      <c r="A56" s="19"/>
      <c r="B56" s="25" t="s">
        <v>79</v>
      </c>
      <c r="C56" s="19"/>
      <c r="D56" s="91" t="e">
        <f>SUM(#REF!,#REF!,D55,D48,#REF!,#REF!,#REF!,D38,D30,#REF!,#REF!,#REF!,#REF!,D24,D20,D15,D7)</f>
        <v>#REF!</v>
      </c>
      <c r="E56" s="19"/>
      <c r="F56" s="19"/>
      <c r="G56" s="19"/>
      <c r="H56" s="19"/>
      <c r="I56" s="24"/>
    </row>
    <row r="57" spans="1:9" ht="14.25">
      <c r="A57" s="19"/>
      <c r="B57" s="25"/>
      <c r="C57" s="19"/>
      <c r="D57" s="91"/>
      <c r="E57" s="19"/>
      <c r="F57" s="19"/>
      <c r="G57" s="19"/>
      <c r="H57" s="19"/>
      <c r="I57" s="24"/>
    </row>
    <row r="58" spans="1:9" ht="14.25">
      <c r="A58" s="19"/>
      <c r="B58" s="25"/>
      <c r="C58" s="19"/>
      <c r="D58" s="23"/>
      <c r="E58" s="19"/>
      <c r="F58" s="19"/>
      <c r="G58" s="19"/>
      <c r="H58" s="19"/>
      <c r="I58" s="24"/>
    </row>
    <row r="59" spans="1:9" ht="14.25">
      <c r="A59" s="19"/>
      <c r="B59" s="121" t="s">
        <v>0</v>
      </c>
      <c r="C59" s="152" t="s">
        <v>26</v>
      </c>
      <c r="D59" s="153" t="s">
        <v>27</v>
      </c>
      <c r="E59" s="153" t="s">
        <v>45</v>
      </c>
      <c r="F59" s="19"/>
      <c r="G59" s="19"/>
      <c r="H59" s="19"/>
      <c r="I59" s="25"/>
    </row>
    <row r="60" spans="1:9" ht="14.25">
      <c r="A60" s="19"/>
      <c r="B60" s="157" t="s">
        <v>46</v>
      </c>
      <c r="C60" s="11">
        <v>300</v>
      </c>
      <c r="D60" s="62">
        <f>C60*10000-D7</f>
        <v>140883</v>
      </c>
      <c r="E60" s="95" t="s">
        <v>29</v>
      </c>
      <c r="F60" s="19"/>
      <c r="G60" s="19"/>
      <c r="H60" s="19"/>
      <c r="I60" s="25"/>
    </row>
    <row r="61" spans="1:9" ht="14.25">
      <c r="A61" s="19"/>
      <c r="B61" s="158" t="s">
        <v>47</v>
      </c>
      <c r="C61" s="68">
        <v>600</v>
      </c>
      <c r="D61" s="63">
        <f>C61*10000-D15</f>
        <v>61000</v>
      </c>
      <c r="E61" s="96" t="s">
        <v>30</v>
      </c>
      <c r="F61" s="19"/>
      <c r="G61" s="19"/>
      <c r="H61" s="19"/>
      <c r="I61" s="25"/>
    </row>
    <row r="62" spans="1:9" ht="14.25">
      <c r="A62" s="19"/>
      <c r="B62" s="159" t="s">
        <v>48</v>
      </c>
      <c r="C62" s="71">
        <v>500</v>
      </c>
      <c r="D62" s="64">
        <f>C62*10000-D20</f>
        <v>3740</v>
      </c>
      <c r="E62" s="97" t="s">
        <v>31</v>
      </c>
      <c r="I62" s="115"/>
    </row>
    <row r="63" spans="1:9" ht="14.25">
      <c r="A63" s="19"/>
      <c r="B63" s="160" t="s">
        <v>49</v>
      </c>
      <c r="C63" s="72">
        <v>200</v>
      </c>
      <c r="D63" s="65">
        <f>C63*10000-D24</f>
        <v>102500</v>
      </c>
      <c r="E63" s="98" t="s">
        <v>32</v>
      </c>
      <c r="I63" s="115"/>
    </row>
    <row r="64" spans="1:9" ht="14.25">
      <c r="A64" s="19"/>
      <c r="B64" s="161" t="s">
        <v>50</v>
      </c>
      <c r="C64" s="28">
        <v>200</v>
      </c>
      <c r="D64" s="110" t="e">
        <f>C64*10000-#REF!</f>
        <v>#REF!</v>
      </c>
      <c r="E64" s="99" t="s">
        <v>33</v>
      </c>
      <c r="I64" s="115"/>
    </row>
    <row r="65" spans="1:9" ht="14.25">
      <c r="A65" s="19"/>
      <c r="B65" s="162" t="s">
        <v>51</v>
      </c>
      <c r="C65" s="29">
        <v>150</v>
      </c>
      <c r="D65" s="111" t="e">
        <f>C65*10000-#REF!</f>
        <v>#REF!</v>
      </c>
      <c r="E65" s="100" t="s">
        <v>34</v>
      </c>
      <c r="I65" s="115"/>
    </row>
    <row r="66" spans="1:9" ht="14.25">
      <c r="A66" s="19"/>
      <c r="B66" s="163" t="s">
        <v>52</v>
      </c>
      <c r="C66" s="74">
        <v>150</v>
      </c>
      <c r="D66" s="83" t="e">
        <f>1500000-#REF!</f>
        <v>#REF!</v>
      </c>
      <c r="E66" s="101" t="s">
        <v>35</v>
      </c>
      <c r="I66" s="115"/>
    </row>
    <row r="67" spans="2:9" ht="14.25">
      <c r="B67" s="102" t="s">
        <v>53</v>
      </c>
      <c r="C67" s="71">
        <v>200</v>
      </c>
      <c r="D67" s="64" t="e">
        <f>C67*10000-#REF!</f>
        <v>#REF!</v>
      </c>
      <c r="E67" s="102" t="s">
        <v>36</v>
      </c>
      <c r="I67" s="115"/>
    </row>
    <row r="68" spans="2:9" ht="14.25">
      <c r="B68" s="157" t="s">
        <v>54</v>
      </c>
      <c r="C68" s="11">
        <v>400</v>
      </c>
      <c r="D68" s="62">
        <f>C68*10000-D30</f>
        <v>426300</v>
      </c>
      <c r="E68" s="95" t="s">
        <v>44</v>
      </c>
      <c r="I68" s="115"/>
    </row>
    <row r="69" spans="2:9" ht="14.25">
      <c r="B69" s="158" t="s">
        <v>55</v>
      </c>
      <c r="C69" s="68">
        <v>1000</v>
      </c>
      <c r="D69" s="63">
        <f>C69*10000-D38</f>
        <v>32080</v>
      </c>
      <c r="E69" s="96" t="s">
        <v>37</v>
      </c>
      <c r="I69" s="115"/>
    </row>
    <row r="70" spans="2:9" ht="14.25">
      <c r="B70" s="159" t="s">
        <v>56</v>
      </c>
      <c r="C70" s="71">
        <v>500</v>
      </c>
      <c r="D70" s="64" t="e">
        <f>C70*10000-#REF!</f>
        <v>#REF!</v>
      </c>
      <c r="E70" s="97" t="s">
        <v>38</v>
      </c>
      <c r="I70" s="115"/>
    </row>
    <row r="71" spans="2:9" ht="14.25">
      <c r="B71" s="160" t="s">
        <v>57</v>
      </c>
      <c r="C71" s="72">
        <v>400</v>
      </c>
      <c r="D71" s="65" t="e">
        <f>C71*10000-#REF!</f>
        <v>#REF!</v>
      </c>
      <c r="E71" s="98" t="s">
        <v>39</v>
      </c>
      <c r="I71" s="115"/>
    </row>
    <row r="72" spans="2:9" ht="14.25">
      <c r="B72" s="161" t="s">
        <v>58</v>
      </c>
      <c r="C72" s="28">
        <v>700</v>
      </c>
      <c r="D72" s="110" t="e">
        <f>C72*10000-#REF!</f>
        <v>#REF!</v>
      </c>
      <c r="E72" s="99" t="s">
        <v>40</v>
      </c>
      <c r="I72" s="115"/>
    </row>
    <row r="73" spans="2:9" ht="14.25">
      <c r="B73" s="162" t="s">
        <v>59</v>
      </c>
      <c r="C73" s="29">
        <v>450</v>
      </c>
      <c r="D73" s="111">
        <f>C73*10000-D48</f>
        <v>32400</v>
      </c>
      <c r="E73" s="100" t="s">
        <v>41</v>
      </c>
      <c r="I73" s="115"/>
    </row>
    <row r="74" spans="2:9" ht="14.25">
      <c r="B74" s="163" t="s">
        <v>60</v>
      </c>
      <c r="C74" s="74">
        <v>950</v>
      </c>
      <c r="D74" s="112">
        <f>C74*10000-D55</f>
        <v>3636300</v>
      </c>
      <c r="E74" s="101" t="s">
        <v>42</v>
      </c>
      <c r="I74" s="115"/>
    </row>
    <row r="75" spans="2:9" ht="14.25">
      <c r="B75" s="102" t="s">
        <v>61</v>
      </c>
      <c r="C75" s="71">
        <v>1300</v>
      </c>
      <c r="D75" s="64" t="e">
        <f>C75*10000-#REF!</f>
        <v>#REF!</v>
      </c>
      <c r="E75" s="102" t="s">
        <v>43</v>
      </c>
      <c r="I75" s="115"/>
    </row>
    <row r="76" spans="2:9" ht="14.25">
      <c r="B76" s="157" t="s">
        <v>62</v>
      </c>
      <c r="C76" s="11">
        <v>400</v>
      </c>
      <c r="D76" s="62" t="e">
        <f>C76*10000-#REF!</f>
        <v>#REF!</v>
      </c>
      <c r="E76" s="95" t="s">
        <v>28</v>
      </c>
      <c r="I76" s="115"/>
    </row>
    <row r="77" spans="2:9" ht="14.25">
      <c r="B77" s="116" t="s">
        <v>22</v>
      </c>
      <c r="C77" s="19">
        <f>SUM(C60:C76)</f>
        <v>8400</v>
      </c>
      <c r="D77" s="171" t="e">
        <f>SUM(D60:D76)</f>
        <v>#REF!</v>
      </c>
      <c r="E77" s="117"/>
      <c r="I77" s="115"/>
    </row>
  </sheetData>
  <autoFilter ref="A2:I56"/>
  <mergeCells count="9">
    <mergeCell ref="A16:A20"/>
    <mergeCell ref="A21:A24"/>
    <mergeCell ref="A1:I1"/>
    <mergeCell ref="A39:A48"/>
    <mergeCell ref="A49:A55"/>
    <mergeCell ref="A25:A30"/>
    <mergeCell ref="A31:A38"/>
    <mergeCell ref="A3:A7"/>
    <mergeCell ref="A8:A15"/>
  </mergeCells>
  <printOptions/>
  <pageMargins left="0.75" right="0.75" top="1" bottom="1" header="0.5" footer="0.5"/>
  <pageSetup horizontalDpi="600" verticalDpi="600" orientation="landscape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cp:lastPrinted>2015-05-26T01:50:44Z</cp:lastPrinted>
  <dcterms:created xsi:type="dcterms:W3CDTF">1996-12-17T01:32:42Z</dcterms:created>
  <dcterms:modified xsi:type="dcterms:W3CDTF">2015-10-09T01:09:06Z</dcterms:modified>
  <cp:category/>
  <cp:version/>
  <cp:contentType/>
  <cp:contentStatus/>
</cp:coreProperties>
</file>